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<sst xmlns="http://schemas.openxmlformats.org/spreadsheetml/2006/main" uniqueCount="118">
  <si>
    <t>Название</t>
  </si>
  <si>
    <t>Описание</t>
  </si>
  <si>
    <t>Цена, руб.</t>
  </si>
  <si>
    <t>Запасные части &gt; Запчасти для отбойных молотков и бетоноломов  &gt; БЕТОНОЛОМ</t>
  </si>
  <si>
    <t>Ударник БК-3 ТЗК</t>
  </si>
  <si>
    <t>Вставка под футорку пластик Б-3</t>
  </si>
  <si>
    <t xml:space="preserve">Амортизатор (втулка) БК-3 ТЗК </t>
  </si>
  <si>
    <t>Фиксатор БК-3 ТЗК</t>
  </si>
  <si>
    <t>Футорка БК-3 ТЗК</t>
  </si>
  <si>
    <t>Пружина футорки Б-3</t>
  </si>
  <si>
    <t>Звено промежуточное БК-3 ТЗК</t>
  </si>
  <si>
    <t xml:space="preserve">Клапан БК-3 ТЗК </t>
  </si>
  <si>
    <t>Манжета резиновая к бетонолому Б3</t>
  </si>
  <si>
    <t>Коробка клапанная БК ТЗК</t>
  </si>
  <si>
    <t xml:space="preserve">Пружина тарельчатая БК-3 ТЗК </t>
  </si>
  <si>
    <t>Гайка накидная БК-3 ТЗК</t>
  </si>
  <si>
    <t>Ниппель БК-3 ТЗК</t>
  </si>
  <si>
    <t>Фиксатор (палец стопорный)</t>
  </si>
  <si>
    <t>Ствол БК-3 ТЗК</t>
  </si>
  <si>
    <t>Пружина под рукоятку БК- 3 ТЗК</t>
  </si>
  <si>
    <t>Кожух (глушитель) Б-3</t>
  </si>
  <si>
    <t>Рукоятка БК-3 ТЗК</t>
  </si>
  <si>
    <t>Кольцо стопорное БК3-0008 ТЗК на звено</t>
  </si>
  <si>
    <t>Ствол БК-2 ТЗК</t>
  </si>
  <si>
    <t>Кольцо стопорное БК-3 ТЗК на глушитель</t>
  </si>
  <si>
    <t>Седло БК ТЗК</t>
  </si>
  <si>
    <t>Крышка БК3 (ТЗК)</t>
  </si>
  <si>
    <t>Штифт бетонолома БК (ТЗК)</t>
  </si>
  <si>
    <t>Воздухораспределительный механизм БК  ТЗК</t>
  </si>
  <si>
    <t>Пружина концевая БК-3 ТЗК</t>
  </si>
  <si>
    <t>Ствол БК-1 ТЗК</t>
  </si>
  <si>
    <t>Ударник БК-1 ТЗК</t>
  </si>
  <si>
    <t>Ударник БК-2 ТЗК</t>
  </si>
  <si>
    <t>Глушитель БК ТЗК</t>
  </si>
  <si>
    <t>Шайба футорки БК-3 ТЗК</t>
  </si>
  <si>
    <t>Вкладыш №25 Б-3</t>
  </si>
  <si>
    <t>Запасные части &gt; Запчасти для отбойных молотков и бетоноломов  &gt; ИП-4613</t>
  </si>
  <si>
    <t>Рукоятка ИП-4613МО.05.000 СБ (3)</t>
  </si>
  <si>
    <t>Пружина концевая ИП-4613МО-1У (d=51мм)</t>
  </si>
  <si>
    <t>Пружина-амортизатор ИП-4613МО.00.009-01 (13)</t>
  </si>
  <si>
    <t>Пружина тарельчатая ИП-4613МО.00.007(11)</t>
  </si>
  <si>
    <t>Запасные части &gt; Запчасти для отбойных молотков и бетоноломов  &gt; МО-2К</t>
  </si>
  <si>
    <t>Букса МО-2К</t>
  </si>
  <si>
    <t>Заглушка вентиля МО-2К (Клапан №2)</t>
  </si>
  <si>
    <t>Крышка клапана МО-2К</t>
  </si>
  <si>
    <t>Нипель МОП2-0013</t>
  </si>
  <si>
    <t>Промзвено МО-2К</t>
  </si>
  <si>
    <t>Пружина МО-2К</t>
  </si>
  <si>
    <t>Пружина под клапан МО-2К</t>
  </si>
  <si>
    <t>Пружина под ручку МО-2К</t>
  </si>
  <si>
    <t>Ручка МО-2К</t>
  </si>
  <si>
    <t>Сердечник клапана МО-2К</t>
  </si>
  <si>
    <t>Соединительный винт МО-2К-0014 ( гайка накидная)</t>
  </si>
  <si>
    <t>Стопорное кольцо МО-2К</t>
  </si>
  <si>
    <t>Ударник МО-2К</t>
  </si>
  <si>
    <t>Фиксатор МО-2К (Стопорный болт)</t>
  </si>
  <si>
    <t>Футорка МО-2К</t>
  </si>
  <si>
    <t>Штифт МО-2К</t>
  </si>
  <si>
    <t>Запасные части &gt; Запчасти для отбойных молотков и бетоноломов  &gt; МО, МОП, ОР</t>
  </si>
  <si>
    <t>Амортизатор (втулка) МО</t>
  </si>
  <si>
    <t>Вентиль МО</t>
  </si>
  <si>
    <t>Воздухораспределительный механизм МО (смещёный)</t>
  </si>
  <si>
    <t>Клапан МО/МОП</t>
  </si>
  <si>
    <t>Кольцо коробки клапана МО-2М</t>
  </si>
  <si>
    <t>Коробка клапана МО</t>
  </si>
  <si>
    <t>Крышка клапана МО</t>
  </si>
  <si>
    <t>Промзвено МО</t>
  </si>
  <si>
    <t>Пружина тарельчатая МО</t>
  </si>
  <si>
    <t>Рукоятка алюминиевая МОП2-03</t>
  </si>
  <si>
    <t>Рукоятка МОП2-03 полиамид</t>
  </si>
  <si>
    <t>Ствол МО-2</t>
  </si>
  <si>
    <t>Кольцо стопорное МО (фиксатора)</t>
  </si>
  <si>
    <t>Ударник МО-2, МОП-2</t>
  </si>
  <si>
    <t>Ударник МО-3, МОП-3</t>
  </si>
  <si>
    <t>Ударник МО-4,МОП-4</t>
  </si>
  <si>
    <t>Фиксатор МО</t>
  </si>
  <si>
    <t>Футорка МО</t>
  </si>
  <si>
    <t>Штифт МО</t>
  </si>
  <si>
    <t>Воздухораспределительный механизм МОП (пятак)</t>
  </si>
  <si>
    <t>Коробка клапанная МОП</t>
  </si>
  <si>
    <t>Крышка МОП</t>
  </si>
  <si>
    <t>Седло МОП</t>
  </si>
  <si>
    <t>Шайба футорки</t>
  </si>
  <si>
    <t>Ниппель МО-2Б</t>
  </si>
  <si>
    <t>Гайка накидная МОП/МО</t>
  </si>
  <si>
    <t>Кольцо стопорное глушителя</t>
  </si>
  <si>
    <t>Промзвено МОП</t>
  </si>
  <si>
    <t>Кольцо стопорное (фиксатора МОП)</t>
  </si>
  <si>
    <t xml:space="preserve">Кожух МОП глушитель </t>
  </si>
  <si>
    <t>Пружина под ручку МО</t>
  </si>
  <si>
    <t>Рукоятка двойная МОП 4,МОП-4-03</t>
  </si>
  <si>
    <t>Ствол к МОП-3-02</t>
  </si>
  <si>
    <t>Пружина концевая МО6МП-0012</t>
  </si>
  <si>
    <t>Ствол к МОП-4-02</t>
  </si>
  <si>
    <t>Ствол МО-3</t>
  </si>
  <si>
    <t>Рукав пневматический  ВГ-18-1,0 (Саранск) бухта 50 м</t>
  </si>
  <si>
    <t>Ствол МОП-2-02</t>
  </si>
  <si>
    <t>Ствол МО-4</t>
  </si>
  <si>
    <t>Футорка МОП</t>
  </si>
  <si>
    <t>Запасные части &gt; Запчасти для отбойных молотков и бетоноломов  &gt; Пики</t>
  </si>
  <si>
    <t>Пика лопатка П-41 75ммТЗК</t>
  </si>
  <si>
    <t>Пика остроконечная П-11 L320 (усиленная Сталь 40 Х)</t>
  </si>
  <si>
    <t>Пика остроконечная П-11 L400 (Сталь 50)</t>
  </si>
  <si>
    <t>Пика зубило П-31 ТЗК</t>
  </si>
  <si>
    <t>Пика остроконечная П-11  (ТЗК)</t>
  </si>
  <si>
    <t>Пика зубило П-31 L2500 (усиленная Сталь 40 Х) по бетону</t>
  </si>
  <si>
    <t>Пика остроконечная П-11 L320 (Сталь 50)</t>
  </si>
  <si>
    <t>Пика лопатка П-41 (ТЗК)</t>
  </si>
  <si>
    <t>Пика остроконечная П-11 L1000 (Сталь 50)</t>
  </si>
  <si>
    <t>Пика остроконечная П-11 L500 (Сталь 50)</t>
  </si>
  <si>
    <t>Пика зубило П-31 L315 (усиленная Сталь 9 ХС) работа в термоусловиях</t>
  </si>
  <si>
    <t>Пика остроконечная П-11 L320 (усиленная Сталь 40 Х) по бетону</t>
  </si>
  <si>
    <t>Пика зубило П-31 L3000 (усиленная Сталь 40 Х) по бетону</t>
  </si>
  <si>
    <t>Пика зубило П-31 L500 (усиленная Сталь 9 ХС) работа в термоусловиях</t>
  </si>
  <si>
    <t>Пика зубило П-31 L1500 (усиленная Сталь 9 ХС) работа в термоусловиях</t>
  </si>
  <si>
    <t>Пика зубило П-31 L3000 (усиленная Сталь 9 ХС) работа в термоусловиях</t>
  </si>
  <si>
    <t>Пика остроконечная П-11 L315 (усиленная Сталь 9 ХС) работа в термоусловиях</t>
  </si>
  <si>
    <t>Пика остроконечная П-11 L1500 (усиленная Сталь 9 ХС) работа в термоусловиях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</si>
</sst>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9"/>
  <sheetViews>
    <sheetView tabSelected="1" workbookViewId="0" showGridLines="true" showRowColHeaders="1">
      <selection activeCell="A101" sqref="A101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6000.00</f>
        <v>6000</v>
      </c>
    </row>
    <row r="7" spans="1:3">
      <c r="A7" s="1" t="s">
        <v>5</v>
      </c>
      <c r="B7" s="1" t="s">
        <v>5</v>
      </c>
      <c r="C7" s="1">
        <f>700.00</f>
        <v>700</v>
      </c>
    </row>
    <row r="8" spans="1:3">
      <c r="A8" s="1" t="s">
        <v>6</v>
      </c>
      <c r="B8" s="1" t="s">
        <v>6</v>
      </c>
      <c r="C8" s="1">
        <f>190.00</f>
        <v>190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500.00</f>
        <v>500</v>
      </c>
    </row>
    <row r="11" spans="1:3">
      <c r="A11" s="1" t="s">
        <v>9</v>
      </c>
      <c r="B11" s="1" t="s">
        <v>9</v>
      </c>
      <c r="C11" s="1">
        <f>200.00</f>
        <v>200</v>
      </c>
    </row>
    <row r="12" spans="1:3">
      <c r="A12" s="1" t="s">
        <v>10</v>
      </c>
      <c r="B12" s="1" t="s">
        <v>10</v>
      </c>
      <c r="C12" s="1">
        <f>12000.00</f>
        <v>12000</v>
      </c>
    </row>
    <row r="13" spans="1:3">
      <c r="A13" s="1" t="s">
        <v>11</v>
      </c>
      <c r="B13" s="1" t="s">
        <v>11</v>
      </c>
      <c r="C13" s="1">
        <f>550.00</f>
        <v>550</v>
      </c>
    </row>
    <row r="14" spans="1:3">
      <c r="A14" s="1" t="s">
        <v>12</v>
      </c>
      <c r="B14" s="1" t="s">
        <v>12</v>
      </c>
      <c r="C14" s="1">
        <f>200.00</f>
        <v>200</v>
      </c>
    </row>
    <row r="15" spans="1:3">
      <c r="A15" s="1" t="s">
        <v>13</v>
      </c>
      <c r="B15" s="1" t="s">
        <v>13</v>
      </c>
      <c r="C15" s="1">
        <f>2601.00</f>
        <v>2601</v>
      </c>
    </row>
    <row r="16" spans="1:3">
      <c r="A16" s="1" t="s">
        <v>14</v>
      </c>
      <c r="B16" s="1" t="s">
        <v>14</v>
      </c>
      <c r="C16" s="1">
        <f>250.00</f>
        <v>250</v>
      </c>
    </row>
    <row r="17" spans="1:3">
      <c r="A17" s="1" t="s">
        <v>15</v>
      </c>
      <c r="B17" s="1" t="s">
        <v>15</v>
      </c>
      <c r="C17" s="1">
        <f>810.00</f>
        <v>810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1370.00</f>
        <v>1370</v>
      </c>
    </row>
    <row r="20" spans="1:3">
      <c r="A20" s="1" t="s">
        <v>18</v>
      </c>
      <c r="B20" s="1" t="s">
        <v>18</v>
      </c>
      <c r="C20" s="1">
        <f>37800.00</f>
        <v>37800</v>
      </c>
    </row>
    <row r="21" spans="1:3">
      <c r="A21" s="1" t="s">
        <v>19</v>
      </c>
      <c r="B21" s="1" t="s">
        <v>19</v>
      </c>
      <c r="C21" s="1">
        <f>380.00</f>
        <v>380</v>
      </c>
    </row>
    <row r="22" spans="1:3">
      <c r="A22" s="1" t="s">
        <v>20</v>
      </c>
      <c r="B22" s="1" t="s">
        <v>20</v>
      </c>
      <c r="C22" s="1">
        <f>1560.00</f>
        <v>1560</v>
      </c>
    </row>
    <row r="23" spans="1:3">
      <c r="A23" s="1" t="s">
        <v>21</v>
      </c>
      <c r="B23" s="1" t="s">
        <v>21</v>
      </c>
      <c r="C23" s="1">
        <f>15407.00</f>
        <v>15407</v>
      </c>
    </row>
    <row r="24" spans="1:3">
      <c r="A24" s="1" t="s">
        <v>22</v>
      </c>
      <c r="B24" s="1" t="s">
        <v>22</v>
      </c>
      <c r="C24" s="1">
        <f>1751.00</f>
        <v>1751</v>
      </c>
    </row>
    <row r="25" spans="1:3">
      <c r="A25" s="1" t="s">
        <v>23</v>
      </c>
      <c r="B25" s="1" t="s">
        <v>23</v>
      </c>
      <c r="C25" s="1">
        <f>30300.00</f>
        <v>30300</v>
      </c>
    </row>
    <row r="26" spans="1:3">
      <c r="A26" s="1" t="s">
        <v>24</v>
      </c>
      <c r="B26" s="1" t="s">
        <v>24</v>
      </c>
      <c r="C26" s="1">
        <f>2010.00</f>
        <v>2010</v>
      </c>
    </row>
    <row r="27" spans="1:3">
      <c r="A27" s="1" t="s">
        <v>25</v>
      </c>
      <c r="B27" s="1" t="s">
        <v>25</v>
      </c>
      <c r="C27" s="1">
        <f>2650.00</f>
        <v>2650</v>
      </c>
    </row>
    <row r="28" spans="1:3">
      <c r="A28" s="1" t="s">
        <v>26</v>
      </c>
      <c r="B28" s="1" t="s">
        <v>26</v>
      </c>
      <c r="C28" s="1">
        <f>2650.00</f>
        <v>2650</v>
      </c>
    </row>
    <row r="29" spans="1:3">
      <c r="A29" s="1" t="s">
        <v>27</v>
      </c>
      <c r="B29" s="1" t="s">
        <v>27</v>
      </c>
      <c r="C29" s="1">
        <f>240.00</f>
        <v>240</v>
      </c>
    </row>
    <row r="30" spans="1:3">
      <c r="A30" s="1" t="s">
        <v>28</v>
      </c>
      <c r="B30" s="1" t="s">
        <v>28</v>
      </c>
      <c r="C30" s="1">
        <f>8700.00</f>
        <v>8700</v>
      </c>
    </row>
    <row r="31" spans="1:3">
      <c r="A31" s="1" t="s">
        <v>29</v>
      </c>
      <c r="B31" s="1" t="s">
        <v>29</v>
      </c>
      <c r="C31" s="1">
        <f>900.00</f>
        <v>900</v>
      </c>
    </row>
    <row r="32" spans="1:3">
      <c r="A32" s="1" t="s">
        <v>30</v>
      </c>
      <c r="B32" s="1" t="s">
        <v>30</v>
      </c>
      <c r="C32" s="1">
        <f>22700.00</f>
        <v>22700</v>
      </c>
    </row>
    <row r="33" spans="1:3">
      <c r="A33" s="1" t="s">
        <v>31</v>
      </c>
      <c r="B33" s="1" t="s">
        <v>31</v>
      </c>
      <c r="C33" s="1">
        <f>4050.00</f>
        <v>4050</v>
      </c>
    </row>
    <row r="34" spans="1:3">
      <c r="A34" s="1" t="s">
        <v>32</v>
      </c>
      <c r="B34" s="1" t="s">
        <v>32</v>
      </c>
      <c r="C34" s="1">
        <f>5500.00</f>
        <v>5500</v>
      </c>
    </row>
    <row r="35" spans="1:3">
      <c r="A35" s="1" t="s">
        <v>33</v>
      </c>
      <c r="B35" s="1" t="s">
        <v>33</v>
      </c>
      <c r="C35" s="1">
        <f>4550.00</f>
        <v>4550</v>
      </c>
    </row>
    <row r="36" spans="1:3">
      <c r="A36" s="1" t="s">
        <v>34</v>
      </c>
      <c r="B36" s="1" t="s">
        <v>34</v>
      </c>
      <c r="C36" s="1">
        <f>110.00</f>
        <v>110</v>
      </c>
    </row>
    <row r="37" spans="1:3">
      <c r="A37" s="1" t="s">
        <v>35</v>
      </c>
      <c r="B37" s="1" t="s">
        <v>35</v>
      </c>
      <c r="C37" s="1">
        <f>200.00</f>
        <v>200</v>
      </c>
    </row>
    <row r="38" spans="1:3">
      <c r="A38" s="3" t="s">
        <v>36</v>
      </c>
      <c r="B38" s="1"/>
      <c r="C38" s="1"/>
    </row>
    <row r="39" spans="1:3">
      <c r="A39" s="1" t="s">
        <v>37</v>
      </c>
      <c r="B39" s="1" t="s">
        <v>37</v>
      </c>
      <c r="C39" s="1">
        <f>1215.00</f>
        <v>1215</v>
      </c>
    </row>
    <row r="40" spans="1:3">
      <c r="A40" s="1" t="s">
        <v>38</v>
      </c>
      <c r="B40" s="1" t="s">
        <v>38</v>
      </c>
      <c r="C40" s="1">
        <f>600.00</f>
        <v>600</v>
      </c>
    </row>
    <row r="41" spans="1:3">
      <c r="A41" s="1" t="s">
        <v>39</v>
      </c>
      <c r="B41" s="1" t="s">
        <v>39</v>
      </c>
      <c r="C41" s="1">
        <f>105.00</f>
        <v>105</v>
      </c>
    </row>
    <row r="42" spans="1:3">
      <c r="A42" s="1" t="s">
        <v>40</v>
      </c>
      <c r="B42" s="1" t="s">
        <v>40</v>
      </c>
      <c r="C42" s="1">
        <f>100.00</f>
        <v>100</v>
      </c>
    </row>
    <row r="43" spans="1:3">
      <c r="A43" s="3" t="s">
        <v>41</v>
      </c>
      <c r="B43" s="1"/>
      <c r="C43" s="1"/>
    </row>
    <row r="44" spans="1:3">
      <c r="A44" s="1" t="s">
        <v>42</v>
      </c>
      <c r="B44" s="1" t="s">
        <v>42</v>
      </c>
      <c r="C44" s="1">
        <f>160.00</f>
        <v>160</v>
      </c>
    </row>
    <row r="45" spans="1:3">
      <c r="A45" s="1" t="s">
        <v>43</v>
      </c>
      <c r="B45" s="1" t="s">
        <v>43</v>
      </c>
      <c r="C45" s="1">
        <f>210.00</f>
        <v>210</v>
      </c>
    </row>
    <row r="46" spans="1:3">
      <c r="A46" s="1" t="s">
        <v>44</v>
      </c>
      <c r="B46" s="1" t="s">
        <v>44</v>
      </c>
      <c r="C46" s="1">
        <f>110.00</f>
        <v>110</v>
      </c>
    </row>
    <row r="47" spans="1:3">
      <c r="A47" s="1" t="s">
        <v>45</v>
      </c>
      <c r="B47" s="1" t="s">
        <v>45</v>
      </c>
      <c r="C47" s="1">
        <f>600.00</f>
        <v>600</v>
      </c>
    </row>
    <row r="48" spans="1:3">
      <c r="A48" s="1" t="s">
        <v>46</v>
      </c>
      <c r="B48" s="1" t="s">
        <v>46</v>
      </c>
      <c r="C48" s="1">
        <f>1200.00</f>
        <v>1200</v>
      </c>
    </row>
    <row r="49" spans="1:3">
      <c r="A49" s="1" t="s">
        <v>47</v>
      </c>
      <c r="B49" s="1" t="s">
        <v>47</v>
      </c>
      <c r="C49" s="1">
        <f>200.00</f>
        <v>200</v>
      </c>
    </row>
    <row r="50" spans="1:3">
      <c r="A50" s="1" t="s">
        <v>48</v>
      </c>
      <c r="B50" s="1" t="s">
        <v>48</v>
      </c>
      <c r="C50" s="1">
        <f>100.00</f>
        <v>100</v>
      </c>
    </row>
    <row r="51" spans="1:3">
      <c r="A51" s="1" t="s">
        <v>49</v>
      </c>
      <c r="B51" s="1" t="s">
        <v>49</v>
      </c>
      <c r="C51" s="1">
        <f>100.00</f>
        <v>100</v>
      </c>
    </row>
    <row r="52" spans="1:3">
      <c r="A52" s="1" t="s">
        <v>50</v>
      </c>
      <c r="B52" s="1" t="s">
        <v>50</v>
      </c>
      <c r="C52" s="1">
        <f>730.00</f>
        <v>730</v>
      </c>
    </row>
    <row r="53" spans="1:3">
      <c r="A53" s="1" t="s">
        <v>51</v>
      </c>
      <c r="B53" s="1" t="s">
        <v>51</v>
      </c>
      <c r="C53" s="1">
        <f>175.00</f>
        <v>175</v>
      </c>
    </row>
    <row r="54" spans="1:3">
      <c r="A54" s="1" t="s">
        <v>52</v>
      </c>
      <c r="B54" s="1" t="s">
        <v>52</v>
      </c>
      <c r="C54" s="1">
        <f>150.00</f>
        <v>150</v>
      </c>
    </row>
    <row r="55" spans="1:3">
      <c r="A55" s="1" t="s">
        <v>53</v>
      </c>
      <c r="B55" s="1" t="s">
        <v>53</v>
      </c>
      <c r="C55" s="1">
        <f>260.00</f>
        <v>260</v>
      </c>
    </row>
    <row r="56" spans="1:3">
      <c r="A56" s="1" t="s">
        <v>54</v>
      </c>
      <c r="B56" s="1" t="s">
        <v>54</v>
      </c>
      <c r="C56" s="1">
        <f>340.00</f>
        <v>340</v>
      </c>
    </row>
    <row r="57" spans="1:3">
      <c r="A57" s="1" t="s">
        <v>55</v>
      </c>
      <c r="B57" s="1" t="s">
        <v>55</v>
      </c>
      <c r="C57" s="1">
        <f>60.00</f>
        <v>60</v>
      </c>
    </row>
    <row r="58" spans="1:3">
      <c r="A58" s="1" t="s">
        <v>56</v>
      </c>
      <c r="B58" s="1" t="s">
        <v>56</v>
      </c>
      <c r="C58" s="1">
        <f>310.00</f>
        <v>310</v>
      </c>
    </row>
    <row r="59" spans="1:3">
      <c r="A59" s="1" t="s">
        <v>57</v>
      </c>
      <c r="B59" s="1" t="s">
        <v>57</v>
      </c>
      <c r="C59" s="1">
        <f>160.00</f>
        <v>160</v>
      </c>
    </row>
    <row r="60" spans="1:3">
      <c r="A60" s="3" t="s">
        <v>58</v>
      </c>
      <c r="B60" s="1"/>
      <c r="C60" s="1"/>
    </row>
    <row r="61" spans="1:3">
      <c r="A61" s="1" t="s">
        <v>59</v>
      </c>
      <c r="B61" s="1" t="s">
        <v>59</v>
      </c>
      <c r="C61" s="1">
        <f>180.00</f>
        <v>180</v>
      </c>
    </row>
    <row r="62" spans="1:3">
      <c r="A62" s="1" t="s">
        <v>60</v>
      </c>
      <c r="B62" s="1" t="s">
        <v>60</v>
      </c>
      <c r="C62" s="1">
        <f>228.00</f>
        <v>228</v>
      </c>
    </row>
    <row r="63" spans="1:3">
      <c r="A63" s="1" t="s">
        <v>61</v>
      </c>
      <c r="B63" s="1" t="s">
        <v>61</v>
      </c>
      <c r="C63" s="1">
        <f>1420.00</f>
        <v>1420</v>
      </c>
    </row>
    <row r="64" spans="1:3">
      <c r="A64" s="1" t="s">
        <v>62</v>
      </c>
      <c r="B64" s="1" t="s">
        <v>62</v>
      </c>
      <c r="C64" s="1">
        <f>100.00</f>
        <v>100</v>
      </c>
    </row>
    <row r="65" spans="1:3">
      <c r="A65" s="1" t="s">
        <v>63</v>
      </c>
      <c r="B65" s="1" t="s">
        <v>63</v>
      </c>
      <c r="C65" s="1">
        <f>70.00</f>
        <v>70</v>
      </c>
    </row>
    <row r="66" spans="1:3">
      <c r="A66" s="1" t="s">
        <v>64</v>
      </c>
      <c r="B66" s="1" t="s">
        <v>64</v>
      </c>
      <c r="C66" s="1">
        <f>810.00</f>
        <v>810</v>
      </c>
    </row>
    <row r="67" spans="1:3">
      <c r="A67" s="1" t="s">
        <v>65</v>
      </c>
      <c r="B67" s="1" t="s">
        <v>65</v>
      </c>
      <c r="C67" s="1">
        <f>345.00</f>
        <v>345</v>
      </c>
    </row>
    <row r="68" spans="1:3">
      <c r="A68" s="1" t="s">
        <v>66</v>
      </c>
      <c r="B68" s="1" t="s">
        <v>66</v>
      </c>
      <c r="C68" s="1">
        <f>1950.00</f>
        <v>1950</v>
      </c>
    </row>
    <row r="69" spans="1:3">
      <c r="A69" s="1" t="s">
        <v>67</v>
      </c>
      <c r="B69" s="1" t="s">
        <v>67</v>
      </c>
      <c r="C69" s="1">
        <f>250.00</f>
        <v>250</v>
      </c>
    </row>
    <row r="70" spans="1:3">
      <c r="A70" s="1" t="s">
        <v>68</v>
      </c>
      <c r="B70" s="1" t="s">
        <v>68</v>
      </c>
      <c r="C70" s="1">
        <f>3200.00</f>
        <v>3200</v>
      </c>
    </row>
    <row r="71" spans="1:3">
      <c r="A71" s="1" t="s">
        <v>69</v>
      </c>
      <c r="B71" s="1" t="s">
        <v>69</v>
      </c>
      <c r="C71" s="1">
        <f>3100.00</f>
        <v>3100</v>
      </c>
    </row>
    <row r="72" spans="1:3">
      <c r="A72" s="1" t="s">
        <v>70</v>
      </c>
      <c r="B72" s="1" t="s">
        <v>70</v>
      </c>
      <c r="C72" s="1">
        <f>9100.00</f>
        <v>9100</v>
      </c>
    </row>
    <row r="73" spans="1:3">
      <c r="A73" s="1" t="s">
        <v>71</v>
      </c>
      <c r="B73" s="1" t="s">
        <v>71</v>
      </c>
      <c r="C73" s="1">
        <f>770.00</f>
        <v>770</v>
      </c>
    </row>
    <row r="74" spans="1:3">
      <c r="A74" s="1" t="s">
        <v>72</v>
      </c>
      <c r="B74" s="1" t="s">
        <v>72</v>
      </c>
      <c r="C74" s="1">
        <f>815.00</f>
        <v>815</v>
      </c>
    </row>
    <row r="75" spans="1:3">
      <c r="A75" s="1" t="s">
        <v>73</v>
      </c>
      <c r="B75" s="1" t="s">
        <v>73</v>
      </c>
      <c r="C75" s="1">
        <f>940.00</f>
        <v>940</v>
      </c>
    </row>
    <row r="76" spans="1:3">
      <c r="A76" s="1" t="s">
        <v>74</v>
      </c>
      <c r="B76" s="1" t="s">
        <v>74</v>
      </c>
      <c r="C76" s="1">
        <f>800.00</f>
        <v>800</v>
      </c>
    </row>
    <row r="77" spans="1:3">
      <c r="A77" s="1" t="s">
        <v>75</v>
      </c>
      <c r="B77" s="1" t="s">
        <v>75</v>
      </c>
      <c r="C77" s="1">
        <f>170.00</f>
        <v>170</v>
      </c>
    </row>
    <row r="78" spans="1:3">
      <c r="A78" s="1" t="s">
        <v>76</v>
      </c>
      <c r="B78" s="1" t="s">
        <v>76</v>
      </c>
      <c r="C78" s="1">
        <f>730.00</f>
        <v>730</v>
      </c>
    </row>
    <row r="79" spans="1:3">
      <c r="A79" s="1" t="s">
        <v>77</v>
      </c>
      <c r="B79" s="1" t="s">
        <v>77</v>
      </c>
      <c r="C79" s="1">
        <f>135.00</f>
        <v>135</v>
      </c>
    </row>
    <row r="80" spans="1:3">
      <c r="A80" s="1" t="s">
        <v>78</v>
      </c>
      <c r="B80" s="1" t="s">
        <v>78</v>
      </c>
      <c r="C80" s="1">
        <f>1900.00</f>
        <v>1900</v>
      </c>
    </row>
    <row r="81" spans="1:3">
      <c r="A81" s="1" t="s">
        <v>79</v>
      </c>
      <c r="B81" s="1" t="s">
        <v>79</v>
      </c>
      <c r="C81" s="1">
        <f>460.00</f>
        <v>460</v>
      </c>
    </row>
    <row r="82" spans="1:3">
      <c r="A82" s="1" t="s">
        <v>80</v>
      </c>
      <c r="B82" s="1" t="s">
        <v>80</v>
      </c>
      <c r="C82" s="1">
        <f>400.00</f>
        <v>400</v>
      </c>
    </row>
    <row r="83" spans="1:3">
      <c r="A83" s="1" t="s">
        <v>81</v>
      </c>
      <c r="B83" s="1" t="s">
        <v>81</v>
      </c>
      <c r="C83" s="1">
        <f>420.00</f>
        <v>420</v>
      </c>
    </row>
    <row r="84" spans="1:3">
      <c r="A84" s="1" t="s">
        <v>82</v>
      </c>
      <c r="B84" s="1" t="s">
        <v>82</v>
      </c>
      <c r="C84" s="1">
        <f>150.00</f>
        <v>150</v>
      </c>
    </row>
    <row r="85" spans="1:3">
      <c r="A85" s="1" t="s">
        <v>83</v>
      </c>
      <c r="B85" s="1" t="s">
        <v>83</v>
      </c>
      <c r="C85" s="1">
        <f>650.00</f>
        <v>650</v>
      </c>
    </row>
    <row r="86" spans="1:3">
      <c r="A86" s="1" t="s">
        <v>84</v>
      </c>
      <c r="B86" s="1" t="s">
        <v>84</v>
      </c>
      <c r="C86" s="1">
        <f>850.50</f>
        <v>850.5</v>
      </c>
    </row>
    <row r="87" spans="1:3">
      <c r="A87" s="1" t="s">
        <v>85</v>
      </c>
      <c r="B87" s="1" t="s">
        <v>85</v>
      </c>
      <c r="C87" s="1">
        <f>570.00</f>
        <v>570</v>
      </c>
    </row>
    <row r="88" spans="1:3">
      <c r="A88" s="1" t="s">
        <v>86</v>
      </c>
      <c r="B88" s="1" t="s">
        <v>86</v>
      </c>
      <c r="C88" s="1">
        <f>3400.00</f>
        <v>3400</v>
      </c>
    </row>
    <row r="89" spans="1:3">
      <c r="A89" s="1" t="s">
        <v>87</v>
      </c>
      <c r="B89" s="1" t="s">
        <v>87</v>
      </c>
      <c r="C89" s="1">
        <f>440.00</f>
        <v>440</v>
      </c>
    </row>
    <row r="90" spans="1:3">
      <c r="A90" s="1" t="s">
        <v>88</v>
      </c>
      <c r="B90" s="1" t="s">
        <v>88</v>
      </c>
      <c r="C90" s="1">
        <f>1340.00</f>
        <v>1340</v>
      </c>
    </row>
    <row r="91" spans="1:3">
      <c r="A91" s="1" t="s">
        <v>89</v>
      </c>
      <c r="B91" s="1" t="s">
        <v>89</v>
      </c>
      <c r="C91" s="1">
        <f>210.00</f>
        <v>210</v>
      </c>
    </row>
    <row r="92" spans="1:3">
      <c r="A92" s="1" t="s">
        <v>90</v>
      </c>
      <c r="B92" s="1" t="s">
        <v>90</v>
      </c>
      <c r="C92" s="1">
        <f>4500.00</f>
        <v>4500</v>
      </c>
    </row>
    <row r="93" spans="1:3">
      <c r="A93" s="1" t="s">
        <v>91</v>
      </c>
      <c r="B93" s="1" t="s">
        <v>91</v>
      </c>
      <c r="C93" s="1">
        <f>9450.00</f>
        <v>9450</v>
      </c>
    </row>
    <row r="94" spans="1:3">
      <c r="A94" s="1" t="s">
        <v>92</v>
      </c>
      <c r="B94" s="1" t="s">
        <v>92</v>
      </c>
      <c r="C94" s="1">
        <f>578.00</f>
        <v>578</v>
      </c>
    </row>
    <row r="95" spans="1:3">
      <c r="A95" s="1" t="s">
        <v>93</v>
      </c>
      <c r="B95" s="1" t="s">
        <v>93</v>
      </c>
      <c r="C95" s="1">
        <f>10980.00</f>
        <v>10980</v>
      </c>
    </row>
    <row r="96" spans="1:3">
      <c r="A96" s="1" t="s">
        <v>94</v>
      </c>
      <c r="B96" s="1" t="s">
        <v>94</v>
      </c>
      <c r="C96" s="1">
        <f>11000.00</f>
        <v>11000</v>
      </c>
    </row>
    <row r="97" spans="1:3">
      <c r="A97" s="1" t="s">
        <v>95</v>
      </c>
      <c r="B97" s="1" t="s">
        <v>95</v>
      </c>
      <c r="C97" s="1">
        <f>150.00</f>
        <v>150</v>
      </c>
    </row>
    <row r="98" spans="1:3">
      <c r="A98" s="1" t="s">
        <v>96</v>
      </c>
      <c r="B98" s="1" t="s">
        <v>96</v>
      </c>
      <c r="C98" s="1">
        <f>7403.00</f>
        <v>7403</v>
      </c>
    </row>
    <row r="99" spans="1:3">
      <c r="A99" s="1" t="s">
        <v>97</v>
      </c>
      <c r="B99" s="1" t="s">
        <v>97</v>
      </c>
      <c r="C99" s="1">
        <f>13100.00</f>
        <v>13100</v>
      </c>
    </row>
    <row r="100" spans="1:3">
      <c r="A100" s="1" t="s">
        <v>98</v>
      </c>
      <c r="B100" s="1" t="s">
        <v>98</v>
      </c>
      <c r="C100" s="1">
        <f>350.00</f>
        <v>350</v>
      </c>
    </row>
    <row r="101" spans="1:3">
      <c r="A101" s="3" t="s">
        <v>99</v>
      </c>
      <c r="B101" s="1"/>
      <c r="C101" s="1"/>
    </row>
    <row r="102" spans="1:3">
      <c r="A102" s="1" t="s">
        <v>100</v>
      </c>
      <c r="B102" s="1" t="s">
        <v>100</v>
      </c>
      <c r="C102" s="1">
        <f>610.00</f>
        <v>610</v>
      </c>
    </row>
    <row r="103" spans="1:3">
      <c r="A103" s="1" t="s">
        <v>101</v>
      </c>
      <c r="B103" s="1" t="s">
        <v>101</v>
      </c>
      <c r="C103" s="1">
        <f>450.00</f>
        <v>450</v>
      </c>
    </row>
    <row r="104" spans="1:3">
      <c r="A104" s="1" t="s">
        <v>102</v>
      </c>
      <c r="B104" s="1" t="s">
        <v>102</v>
      </c>
      <c r="C104" s="1">
        <f>530.00</f>
        <v>530</v>
      </c>
    </row>
    <row r="105" spans="1:3">
      <c r="A105" s="1" t="s">
        <v>103</v>
      </c>
      <c r="B105" s="1" t="s">
        <v>103</v>
      </c>
      <c r="C105" s="1">
        <f>500.00</f>
        <v>500</v>
      </c>
    </row>
    <row r="106" spans="1:3">
      <c r="A106" s="1" t="s">
        <v>104</v>
      </c>
      <c r="B106" s="1" t="s">
        <v>104</v>
      </c>
      <c r="C106" s="1">
        <f>370.00</f>
        <v>370</v>
      </c>
    </row>
    <row r="107" spans="1:3">
      <c r="A107" s="1" t="s">
        <v>105</v>
      </c>
      <c r="B107" s="1" t="s">
        <v>105</v>
      </c>
      <c r="C107" s="1">
        <f>4870.00</f>
        <v>4870</v>
      </c>
    </row>
    <row r="108" spans="1:3">
      <c r="A108" s="1" t="s">
        <v>106</v>
      </c>
      <c r="B108" s="1" t="s">
        <v>106</v>
      </c>
      <c r="C108" s="1">
        <f>370.00</f>
        <v>370</v>
      </c>
    </row>
    <row r="109" spans="1:3">
      <c r="A109" s="1" t="s">
        <v>107</v>
      </c>
      <c r="B109" s="1" t="s">
        <v>107</v>
      </c>
      <c r="C109" s="1">
        <f>640.00</f>
        <v>640</v>
      </c>
    </row>
    <row r="110" spans="1:3">
      <c r="A110" s="1" t="s">
        <v>108</v>
      </c>
      <c r="B110" s="1" t="s">
        <v>108</v>
      </c>
      <c r="C110" s="1">
        <f>1770.00</f>
        <v>1770</v>
      </c>
    </row>
    <row r="111" spans="1:3">
      <c r="A111" s="1" t="s">
        <v>109</v>
      </c>
      <c r="B111" s="1" t="s">
        <v>109</v>
      </c>
      <c r="C111" s="1">
        <f>860.00</f>
        <v>860</v>
      </c>
    </row>
    <row r="112" spans="1:3">
      <c r="A112" s="1" t="s">
        <v>110</v>
      </c>
      <c r="B112" s="1" t="s">
        <v>110</v>
      </c>
      <c r="C112" s="1">
        <f>840.00</f>
        <v>840</v>
      </c>
    </row>
    <row r="113" spans="1:3">
      <c r="A113" s="1" t="s">
        <v>111</v>
      </c>
      <c r="B113" s="1" t="s">
        <v>111</v>
      </c>
      <c r="C113" s="1">
        <f>450.00</f>
        <v>450</v>
      </c>
    </row>
    <row r="114" spans="1:3">
      <c r="A114" s="1" t="s">
        <v>112</v>
      </c>
      <c r="B114" s="1" t="s">
        <v>112</v>
      </c>
      <c r="C114" s="1">
        <f>5844.00</f>
        <v>5844</v>
      </c>
    </row>
    <row r="115" spans="1:3">
      <c r="A115" s="1" t="s">
        <v>113</v>
      </c>
      <c r="B115" s="1" t="s">
        <v>113</v>
      </c>
      <c r="C115" s="1">
        <f>1240.00</f>
        <v>1240</v>
      </c>
    </row>
    <row r="116" spans="1:3">
      <c r="A116" s="1" t="s">
        <v>114</v>
      </c>
      <c r="B116" s="1" t="s">
        <v>114</v>
      </c>
      <c r="C116" s="1">
        <f>4000.00</f>
        <v>4000</v>
      </c>
    </row>
    <row r="117" spans="1:3">
      <c r="A117" s="1" t="s">
        <v>115</v>
      </c>
      <c r="B117" s="1" t="s">
        <v>115</v>
      </c>
      <c r="C117" s="1">
        <f>7760.00</f>
        <v>7760</v>
      </c>
    </row>
    <row r="118" spans="1:3">
      <c r="A118" s="1" t="s">
        <v>116</v>
      </c>
      <c r="B118" s="1" t="s">
        <v>116</v>
      </c>
      <c r="C118" s="1">
        <f>707.00</f>
        <v>707</v>
      </c>
    </row>
    <row r="119" spans="1:3">
      <c r="A119" s="1" t="s">
        <v>117</v>
      </c>
      <c r="B119" s="1" t="s">
        <v>117</v>
      </c>
      <c r="C119" s="1">
        <f>3795.00</f>
        <v>3795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38:C38"/>
    <mergeCell ref="A43:C43"/>
    <mergeCell ref="A60:C60"/>
    <mergeCell ref="A101:C10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2026-05-29T20:42:44+03:00</dcterms:created>
  <dcterms:modified xsi:type="dcterms:W3CDTF">2026-05-29T20:42:44+03:00</dcterms:modified>
  <dc:title>Untitled Spreadsheet</dc:title>
  <dc:description/>
  <dc:subject/>
  <cp:keywords/>
  <cp:category/>
</cp:coreProperties>
</file>