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<sst xmlns="http://schemas.openxmlformats.org/spreadsheetml/2006/main" uniqueCount="132">
  <si>
    <t>Название</t>
  </si>
  <si>
    <t>Описание</t>
  </si>
  <si>
    <t>Цена, руб.</t>
  </si>
  <si>
    <t>Запасные части &gt; Запчасти для бетоносмесителей &gt; ZITREK</t>
  </si>
  <si>
    <t>Шкив пластмасовый ZBR-440-500-600-700 Zitrek</t>
  </si>
  <si>
    <t>Венец 165/190 LS Zitrek  Внутр.660. Наруж. 720 . ушек 6</t>
  </si>
  <si>
    <t>Шестерня редуктора опрокидывания ZBR 260/440 Zitrek</t>
  </si>
  <si>
    <t>Шестерня 125-190 LS</t>
  </si>
  <si>
    <t>Блок с кнопками ZBR 440/500/600/700  -  380В</t>
  </si>
  <si>
    <t>Подшипник 32208 ZBR 500/600/700  (на ось барабана)</t>
  </si>
  <si>
    <t>Подшипник 32210 ZBR 500/600/700 (на ось барабана)</t>
  </si>
  <si>
    <t>Блок с кнопками ZBR 440  -  220В</t>
  </si>
  <si>
    <t>Подшипник 6008 rs  (вал опорный)</t>
  </si>
  <si>
    <t>Подшипник 6003 zz  (вал привода)</t>
  </si>
  <si>
    <t>Подшипник 6204Z ZBR 260 (LOZ-6204-ZZ) на вал привода</t>
  </si>
  <si>
    <t>Подшипник 6207-2RS ZBR 260 на ось барабана, верх</t>
  </si>
  <si>
    <t>Подшипник 6208-2RS ZBR 260 на ось барабана, низ</t>
  </si>
  <si>
    <t xml:space="preserve">Шестерня к Zitrek ZBR 250/220V </t>
  </si>
  <si>
    <t>Вал шестерня маховика ZBR 250</t>
  </si>
  <si>
    <t>Шестерня к Zitrek Z120, Z140</t>
  </si>
  <si>
    <t>Колесо Zitrek 1206/1406</t>
  </si>
  <si>
    <t>Колесо Zitrek Z120,160,.200</t>
  </si>
  <si>
    <t>Шестерня коническая Zitrek B1910 аналог сбр 125.00.00.004</t>
  </si>
  <si>
    <t>Болт шестерни к Zitrek ZBR 250/220V (2017)</t>
  </si>
  <si>
    <t>Вал барабана к Zitrek ZBR 250/220V</t>
  </si>
  <si>
    <t>Вал привода к Zitrek ZBR 250/220V</t>
  </si>
  <si>
    <t>Вал привода к Zitrek ZBR 250/220V (2017)</t>
  </si>
  <si>
    <t>Шестерня к Zitrek Z160</t>
  </si>
  <si>
    <t>Шестерня С 1206/1406 Zitrek</t>
  </si>
  <si>
    <t>Шкив к Zitrek Z120, 140, 160, 200 d вала 15</t>
  </si>
  <si>
    <t>Шкив к Zitrek Z70</t>
  </si>
  <si>
    <t>Шкив к С 1206/1406 Zitrek d вала 17</t>
  </si>
  <si>
    <t>Электродвигатель 125-165LS (220В, 0,7кВт) Zitrek</t>
  </si>
  <si>
    <t>Шкив привода Zitrek 1205</t>
  </si>
  <si>
    <t>Шкив привода малый к Zitrek ZBR 250/220V (2017)</t>
  </si>
  <si>
    <t>Электродвигатель к Zitrek ZBR 250/220V (до2017)</t>
  </si>
  <si>
    <t>Вал привода В-1308-FK (176мм)</t>
  </si>
  <si>
    <t>Колесо к Zitrek ZBR 250/220V</t>
  </si>
  <si>
    <t>Крепление двигателя (пластик) к Zitrek ZBR 250/220V</t>
  </si>
  <si>
    <t>Крепление колеса</t>
  </si>
  <si>
    <t>Вал шестерни к Zitrek Z200, 220</t>
  </si>
  <si>
    <t>Кронштейн крепление электродвигателя С 1206/1406 Zitrek</t>
  </si>
  <si>
    <t>Крышка нижняя подшипника барабана к Zitrek ZBR 250/220V</t>
  </si>
  <si>
    <t>Пружина колеса опрокидывания С1206/1406 Zitrek</t>
  </si>
  <si>
    <t>Кронштейн крепления двигателя бетоносмесителя метал.</t>
  </si>
  <si>
    <t>Крепление привода Z-70</t>
  </si>
  <si>
    <t>Вал шестерни к Zitrek Z120</t>
  </si>
  <si>
    <t>Вал привода В-1510-FK (197мм)</t>
  </si>
  <si>
    <t>Вал шестерни Z 160, Z 200</t>
  </si>
  <si>
    <t>Выключатель к Zitrek Z 120, 140, 160, 200 (4контакта)</t>
  </si>
  <si>
    <t>Шплинт d 4х60</t>
  </si>
  <si>
    <t>Шкив125-190 LS D17</t>
  </si>
  <si>
    <t>Запасные части &gt; Запчасти для бетоносмесителей &gt; СБ</t>
  </si>
  <si>
    <t>Вал бетоносмесителя СБ-500</t>
  </si>
  <si>
    <t>Вал опорный СБ-100.01.004</t>
  </si>
  <si>
    <t>Вал-шестерня СБ-100.01.002</t>
  </si>
  <si>
    <t>Венец зубчатый СБ-100.01.012</t>
  </si>
  <si>
    <t>Саттелит СБ-100.01.001</t>
  </si>
  <si>
    <t>Шестерня  0000012  А (СБ-60)</t>
  </si>
  <si>
    <t>Шестерня  0000012 (СБ-60)</t>
  </si>
  <si>
    <t>Шестерня ведущая со шкивом  для  СБ-80</t>
  </si>
  <si>
    <t>Запасные части &gt; Запчасти для бетоносмесителей &gt; СБР</t>
  </si>
  <si>
    <t>Вал 0000001 к механизму опрокидования СБР-320, СБР</t>
  </si>
  <si>
    <t>Вал 0000001 к механизму опрокидования СБР-320, СБР-430</t>
  </si>
  <si>
    <t>Вал 0000007</t>
  </si>
  <si>
    <t xml:space="preserve">Вал опорный 00.00.007 к СБР-125; 132, </t>
  </si>
  <si>
    <t>Вал привода 00.00.008 к СБР-260 (95454032)</t>
  </si>
  <si>
    <t>Вал привода 00.00.011 к СБР-320; 430</t>
  </si>
  <si>
    <t>Вал-шестерня 0000007</t>
  </si>
  <si>
    <t>Вал-шестерня 04.00.001</t>
  </si>
  <si>
    <t>Вал-шестерня 04.00.002</t>
  </si>
  <si>
    <t>Венец 00.00.003 (СБР-150-190) (95448004) /Denzel 200</t>
  </si>
  <si>
    <t>Венец 02.00.005 (СБР-320/430/440/500) (95458004)</t>
  </si>
  <si>
    <t>Втулка 0000009</t>
  </si>
  <si>
    <t>Втулка 00.00.006</t>
  </si>
  <si>
    <t>Втулка 0000004</t>
  </si>
  <si>
    <t>Колесо зубчатое  00.00.008</t>
  </si>
  <si>
    <t>Колесо зубчатое 0000005 (СБР-320)</t>
  </si>
  <si>
    <t>Кронштейн СБР-200 0000030</t>
  </si>
  <si>
    <t>Кронштейн СБР-200 0000031</t>
  </si>
  <si>
    <t>Прокладка 02.00.009 (95454040) СБР-260</t>
  </si>
  <si>
    <t>Шестерня 00000006 узкая СБР-320-500 редуктора</t>
  </si>
  <si>
    <t>Шестерня 0000004 (СБР-320) широкая</t>
  </si>
  <si>
    <t>Шестерня 0000019 (СБР-200)</t>
  </si>
  <si>
    <t xml:space="preserve">Шестерня 04.00.003 СБР-260		</t>
  </si>
  <si>
    <t>Шестерня ведущая  СБР-320.00.00.012  (СБР 320/430/440/500) (95458003)</t>
  </si>
  <si>
    <t>Шестерня ведущая СБР-125.00.00.004 (95440003)</t>
  </si>
  <si>
    <t>Шестерня ведущая 00.00.007 (95454003) СБР 260</t>
  </si>
  <si>
    <t>Шкив 1100000 к СБР-260</t>
  </si>
  <si>
    <t>Шкив пластмассовый СБР-132А.02.00.004</t>
  </si>
  <si>
    <t>Привод к СБР  (220 В  700 Вт ) (95443013)</t>
  </si>
  <si>
    <t>Крышка СБР-200.00.00.018 (на опорный вал)</t>
  </si>
  <si>
    <t>Крышка СБР-200.00.00.047(на опорный вал)</t>
  </si>
  <si>
    <t>Плита СБР-132А.02.00.000сб</t>
  </si>
  <si>
    <t>Крышка 00.00.014 кС БР-320</t>
  </si>
  <si>
    <t>Шкив СБР-220.05.00.000 (вал)</t>
  </si>
  <si>
    <t>Выключатель (KJD18/KJD17/KLD28) СБР-150/170 (220В) (95424001)</t>
  </si>
  <si>
    <t>Крышка 00.00.002 к СБР-320</t>
  </si>
  <si>
    <t>Крышка 00.00.003 к СБР-320</t>
  </si>
  <si>
    <t>Пружина 00.00.035 к СБР-320</t>
  </si>
  <si>
    <t>Траверса 03.00.000-01 к СБР-260</t>
  </si>
  <si>
    <t>Корпус СБР-500А.00.00.001 для червячного редуктора (95457016)</t>
  </si>
  <si>
    <t>Червячный редуктор СБР-500А.01.00.000 (новый) (95457017)</t>
  </si>
  <si>
    <t>Вал СБР-320,14,00,002 мех. опр. (новый редуктор)</t>
  </si>
  <si>
    <t>Вал  СБР-320,14,00,002 мех. опр.</t>
  </si>
  <si>
    <t>Вал СБР-320.14.00.003 мех. опр. (новый редуктор)</t>
  </si>
  <si>
    <t>Вал СБР-320.14.00.003 мех. опр.</t>
  </si>
  <si>
    <t>Выключатель автоматический М611 2,5</t>
  </si>
  <si>
    <t>Маховик СБР-260.07.00.000</t>
  </si>
  <si>
    <t>Колесо 1200000</t>
  </si>
  <si>
    <t>Колесо пластмассовое СБР-132</t>
  </si>
  <si>
    <t>Колесо пластмассовое  СБР-132</t>
  </si>
  <si>
    <t>Шкив большой 0100000 к СБР-320-500 нового образца 95458014</t>
  </si>
  <si>
    <t>Шкив СБР-220.0000.07 двиг.</t>
  </si>
  <si>
    <t>Втулка СБР-320.01.01.101</t>
  </si>
  <si>
    <t>Шкив 0900000 к СБР-320 под клиновой ремень</t>
  </si>
  <si>
    <t>Вал опорный 02.00.001 к СБР-260 (95454035)</t>
  </si>
  <si>
    <t>Выключатель КОА-2Т (СБР-220;260/ 220В) (95455001)</t>
  </si>
  <si>
    <t>Вал привода СБР-125А</t>
  </si>
  <si>
    <t>Колесо к СБР-260 - 00.00.010 (95454033)</t>
  </si>
  <si>
    <t>Вал опорный СБР-170, СБР-190</t>
  </si>
  <si>
    <t>Крыльчатка к СБР</t>
  </si>
  <si>
    <t>Крышка 0200002/01 к СБР-320</t>
  </si>
  <si>
    <t>Шкив 0000022 к СБР-320 (на двигатель)</t>
  </si>
  <si>
    <t xml:space="preserve">Шкив 1600001 СБР-260 </t>
  </si>
  <si>
    <t>Шкив СБР-320-500 320.00.00.034 (на двигатель нового образца) 95458013</t>
  </si>
  <si>
    <t>Шайба 00.00.015 к СБР-320</t>
  </si>
  <si>
    <t>Шестерня ведущая 01.00.004 (старого образца 10 зубов 125-190)</t>
  </si>
  <si>
    <t>Крышка привода ЭПБ-07,00,00,003 (95446017)</t>
  </si>
  <si>
    <t>Вал В-160.01.00.001 (95422008)</t>
  </si>
  <si>
    <t>Корпус СБР-260.02.00.004</t>
  </si>
  <si>
    <t>-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</si>
</sst>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28"/>
  <sheetViews>
    <sheetView tabSelected="1" workbookViewId="0" showGridLines="true" showRowColHeaders="1">
      <selection activeCell="A63" sqref="A63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150.00</f>
        <v>150</v>
      </c>
    </row>
    <row r="7" spans="1:3">
      <c r="A7" s="1" t="s">
        <v>5</v>
      </c>
      <c r="B7" s="1" t="s">
        <v>5</v>
      </c>
      <c r="C7" s="1">
        <f>2100.00</f>
        <v>2100</v>
      </c>
    </row>
    <row r="8" spans="1:3">
      <c r="A8" s="1" t="s">
        <v>6</v>
      </c>
      <c r="B8" s="1" t="s">
        <v>6</v>
      </c>
      <c r="C8" s="1">
        <f>3450.00</f>
        <v>3450</v>
      </c>
    </row>
    <row r="9" spans="1:3">
      <c r="A9" s="1" t="s">
        <v>7</v>
      </c>
      <c r="B9" s="1" t="s">
        <v>7</v>
      </c>
      <c r="C9" s="1">
        <f>800.00</f>
        <v>800</v>
      </c>
    </row>
    <row r="10" spans="1:3">
      <c r="A10" s="1" t="s">
        <v>8</v>
      </c>
      <c r="B10" s="1" t="s">
        <v>8</v>
      </c>
      <c r="C10" s="1">
        <f>4500.00</f>
        <v>4500</v>
      </c>
    </row>
    <row r="11" spans="1:3">
      <c r="A11" s="1" t="s">
        <v>9</v>
      </c>
      <c r="B11" s="1" t="s">
        <v>9</v>
      </c>
      <c r="C11" s="1">
        <f>580.00</f>
        <v>580</v>
      </c>
    </row>
    <row r="12" spans="1:3">
      <c r="A12" s="1" t="s">
        <v>10</v>
      </c>
      <c r="B12" s="1" t="s">
        <v>10</v>
      </c>
      <c r="C12" s="1">
        <f>720.00</f>
        <v>720</v>
      </c>
    </row>
    <row r="13" spans="1:3">
      <c r="A13" s="1" t="s">
        <v>11</v>
      </c>
      <c r="B13" s="1" t="s">
        <v>11</v>
      </c>
      <c r="C13" s="1">
        <f>4250.00</f>
        <v>4250</v>
      </c>
    </row>
    <row r="14" spans="1:3">
      <c r="A14" s="1" t="s">
        <v>12</v>
      </c>
      <c r="B14" s="1" t="s">
        <v>12</v>
      </c>
      <c r="C14" s="1">
        <f>800.00</f>
        <v>800</v>
      </c>
    </row>
    <row r="15" spans="1:3">
      <c r="A15" s="1" t="s">
        <v>13</v>
      </c>
      <c r="B15" s="1" t="s">
        <v>13</v>
      </c>
      <c r="C15" s="1">
        <f>150.00</f>
        <v>150</v>
      </c>
    </row>
    <row r="16" spans="1:3">
      <c r="A16" s="1" t="s">
        <v>14</v>
      </c>
      <c r="B16" s="1" t="s">
        <v>14</v>
      </c>
      <c r="C16" s="1">
        <f>420.00</f>
        <v>420</v>
      </c>
    </row>
    <row r="17" spans="1:3">
      <c r="A17" s="1" t="s">
        <v>15</v>
      </c>
      <c r="B17" s="1" t="s">
        <v>15</v>
      </c>
      <c r="C17" s="1">
        <f>820.00</f>
        <v>820</v>
      </c>
    </row>
    <row r="18" spans="1:3">
      <c r="A18" s="1" t="s">
        <v>16</v>
      </c>
      <c r="B18" s="1" t="s">
        <v>16</v>
      </c>
      <c r="C18" s="1">
        <f>450.00</f>
        <v>450</v>
      </c>
    </row>
    <row r="19" spans="1:3">
      <c r="A19" s="1" t="s">
        <v>17</v>
      </c>
      <c r="B19" s="1" t="s">
        <v>17</v>
      </c>
      <c r="C19" s="1">
        <f>2100.00</f>
        <v>2100</v>
      </c>
    </row>
    <row r="20" spans="1:3">
      <c r="A20" s="1" t="s">
        <v>18</v>
      </c>
      <c r="B20" s="1" t="s">
        <v>18</v>
      </c>
      <c r="C20" s="1">
        <f>5000.00</f>
        <v>5000</v>
      </c>
    </row>
    <row r="21" spans="1:3">
      <c r="A21" s="1" t="s">
        <v>19</v>
      </c>
      <c r="B21" s="1" t="s">
        <v>19</v>
      </c>
      <c r="C21" s="1">
        <f>400.00</f>
        <v>400</v>
      </c>
    </row>
    <row r="22" spans="1:3">
      <c r="A22" s="1" t="s">
        <v>20</v>
      </c>
      <c r="B22" s="1" t="s">
        <v>20</v>
      </c>
      <c r="C22" s="1">
        <f>300.00</f>
        <v>300</v>
      </c>
    </row>
    <row r="23" spans="1:3">
      <c r="A23" s="1" t="s">
        <v>21</v>
      </c>
      <c r="B23" s="1" t="s">
        <v>21</v>
      </c>
      <c r="C23" s="1">
        <f>300.00</f>
        <v>300</v>
      </c>
    </row>
    <row r="24" spans="1:3">
      <c r="A24" s="1" t="s">
        <v>22</v>
      </c>
      <c r="B24" s="1" t="s">
        <v>22</v>
      </c>
      <c r="C24" s="1">
        <f>400.00</f>
        <v>400</v>
      </c>
    </row>
    <row r="25" spans="1:3">
      <c r="A25" s="1" t="s">
        <v>23</v>
      </c>
      <c r="B25" s="1" t="s">
        <v>23</v>
      </c>
      <c r="C25" s="1">
        <f>50.00</f>
        <v>50</v>
      </c>
    </row>
    <row r="26" spans="1:3">
      <c r="A26" s="1" t="s">
        <v>24</v>
      </c>
      <c r="B26" s="1" t="s">
        <v>24</v>
      </c>
      <c r="C26" s="1">
        <f>200.00</f>
        <v>200</v>
      </c>
    </row>
    <row r="27" spans="1:3">
      <c r="A27" s="1" t="s">
        <v>25</v>
      </c>
      <c r="B27" s="1" t="s">
        <v>25</v>
      </c>
      <c r="C27" s="1">
        <f>200.00</f>
        <v>200</v>
      </c>
    </row>
    <row r="28" spans="1:3">
      <c r="A28" s="1" t="s">
        <v>26</v>
      </c>
      <c r="B28" s="1" t="s">
        <v>26</v>
      </c>
      <c r="C28" s="1">
        <f>200.00</f>
        <v>200</v>
      </c>
    </row>
    <row r="29" spans="1:3">
      <c r="A29" s="1" t="s">
        <v>27</v>
      </c>
      <c r="B29" s="1" t="s">
        <v>27</v>
      </c>
      <c r="C29" s="1">
        <f>400.00</f>
        <v>400</v>
      </c>
    </row>
    <row r="30" spans="1:3">
      <c r="A30" s="1" t="s">
        <v>28</v>
      </c>
      <c r="B30" s="1" t="s">
        <v>28</v>
      </c>
      <c r="C30" s="1">
        <f>400.00</f>
        <v>400</v>
      </c>
    </row>
    <row r="31" spans="1:3">
      <c r="A31" s="1" t="s">
        <v>29</v>
      </c>
      <c r="B31" s="1" t="s">
        <v>29</v>
      </c>
      <c r="C31" s="1">
        <f>100.00</f>
        <v>100</v>
      </c>
    </row>
    <row r="32" spans="1:3">
      <c r="A32" s="1" t="s">
        <v>30</v>
      </c>
      <c r="B32" s="1" t="s">
        <v>30</v>
      </c>
      <c r="C32" s="1">
        <f>100.00</f>
        <v>100</v>
      </c>
    </row>
    <row r="33" spans="1:3">
      <c r="A33" s="1" t="s">
        <v>31</v>
      </c>
      <c r="B33" s="1" t="s">
        <v>31</v>
      </c>
      <c r="C33" s="1">
        <f>100.00</f>
        <v>100</v>
      </c>
    </row>
    <row r="34" spans="1:3">
      <c r="A34" s="1" t="s">
        <v>32</v>
      </c>
      <c r="B34" s="1" t="s">
        <v>32</v>
      </c>
      <c r="C34" s="1">
        <f>4999.00</f>
        <v>4999</v>
      </c>
    </row>
    <row r="35" spans="1:3">
      <c r="A35" s="1" t="s">
        <v>33</v>
      </c>
      <c r="B35" s="1" t="s">
        <v>33</v>
      </c>
      <c r="C35" s="1">
        <f>100.00</f>
        <v>100</v>
      </c>
    </row>
    <row r="36" spans="1:3">
      <c r="A36" s="1" t="s">
        <v>34</v>
      </c>
      <c r="B36" s="1" t="s">
        <v>34</v>
      </c>
      <c r="C36" s="1">
        <f>100.00</f>
        <v>100</v>
      </c>
    </row>
    <row r="37" spans="1:3">
      <c r="A37" s="1" t="s">
        <v>35</v>
      </c>
      <c r="B37" s="1" t="s">
        <v>35</v>
      </c>
      <c r="C37" s="1">
        <f>2500.00</f>
        <v>2500</v>
      </c>
    </row>
    <row r="38" spans="1:3">
      <c r="A38" s="1" t="s">
        <v>36</v>
      </c>
      <c r="B38" s="1" t="s">
        <v>36</v>
      </c>
      <c r="C38" s="1">
        <f>200.00</f>
        <v>200</v>
      </c>
    </row>
    <row r="39" spans="1:3">
      <c r="A39" s="1" t="s">
        <v>37</v>
      </c>
      <c r="B39" s="1" t="s">
        <v>37</v>
      </c>
      <c r="C39" s="1">
        <f>300.00</f>
        <v>300</v>
      </c>
    </row>
    <row r="40" spans="1:3">
      <c r="A40" s="1" t="s">
        <v>38</v>
      </c>
      <c r="B40" s="1" t="s">
        <v>38</v>
      </c>
      <c r="C40" s="1">
        <f>150.00</f>
        <v>150</v>
      </c>
    </row>
    <row r="41" spans="1:3">
      <c r="A41" s="1" t="s">
        <v>39</v>
      </c>
      <c r="B41" s="1" t="s">
        <v>39</v>
      </c>
      <c r="C41" s="1">
        <f>50.00</f>
        <v>50</v>
      </c>
    </row>
    <row r="42" spans="1:3">
      <c r="A42" s="1" t="s">
        <v>40</v>
      </c>
      <c r="B42" s="1" t="s">
        <v>40</v>
      </c>
      <c r="C42" s="1">
        <f>200.00</f>
        <v>200</v>
      </c>
    </row>
    <row r="43" spans="1:3">
      <c r="A43" s="1" t="s">
        <v>41</v>
      </c>
      <c r="B43" s="1" t="s">
        <v>41</v>
      </c>
      <c r="C43" s="1">
        <f>200.00</f>
        <v>200</v>
      </c>
    </row>
    <row r="44" spans="1:3">
      <c r="A44" s="1" t="s">
        <v>42</v>
      </c>
      <c r="B44" s="1" t="s">
        <v>42</v>
      </c>
      <c r="C44" s="1">
        <f>300.00</f>
        <v>300</v>
      </c>
    </row>
    <row r="45" spans="1:3">
      <c r="A45" s="1" t="s">
        <v>43</v>
      </c>
      <c r="B45" s="1" t="s">
        <v>43</v>
      </c>
      <c r="C45" s="1">
        <f>10.00</f>
        <v>10</v>
      </c>
    </row>
    <row r="46" spans="1:3">
      <c r="A46" s="1" t="s">
        <v>44</v>
      </c>
      <c r="B46" s="1" t="s">
        <v>44</v>
      </c>
      <c r="C46" s="1">
        <f>300.00</f>
        <v>300</v>
      </c>
    </row>
    <row r="47" spans="1:3">
      <c r="A47" s="1" t="s">
        <v>45</v>
      </c>
      <c r="B47" s="1" t="s">
        <v>45</v>
      </c>
      <c r="C47" s="1">
        <f>200.00</f>
        <v>200</v>
      </c>
    </row>
    <row r="48" spans="1:3">
      <c r="A48" s="1" t="s">
        <v>46</v>
      </c>
      <c r="B48" s="1" t="s">
        <v>46</v>
      </c>
      <c r="C48" s="1">
        <f>200.00</f>
        <v>200</v>
      </c>
    </row>
    <row r="49" spans="1:3">
      <c r="A49" s="1" t="s">
        <v>47</v>
      </c>
      <c r="B49" s="1" t="s">
        <v>47</v>
      </c>
      <c r="C49" s="1">
        <f>200.00</f>
        <v>200</v>
      </c>
    </row>
    <row r="50" spans="1:3">
      <c r="A50" s="1" t="s">
        <v>48</v>
      </c>
      <c r="B50" s="1" t="s">
        <v>48</v>
      </c>
      <c r="C50" s="1">
        <f>200.00</f>
        <v>200</v>
      </c>
    </row>
    <row r="51" spans="1:3">
      <c r="A51" s="1" t="s">
        <v>49</v>
      </c>
      <c r="B51" s="1" t="s">
        <v>49</v>
      </c>
      <c r="C51" s="1">
        <f>450.00</f>
        <v>450</v>
      </c>
    </row>
    <row r="52" spans="1:3">
      <c r="A52" s="1" t="s">
        <v>50</v>
      </c>
      <c r="B52" s="1" t="s">
        <v>50</v>
      </c>
      <c r="C52" s="1">
        <f>85.00</f>
        <v>85</v>
      </c>
    </row>
    <row r="53" spans="1:3">
      <c r="A53" s="1" t="s">
        <v>51</v>
      </c>
      <c r="B53" s="1" t="s">
        <v>51</v>
      </c>
      <c r="C53" s="1">
        <f>500.00</f>
        <v>500</v>
      </c>
    </row>
    <row r="54" spans="1:3">
      <c r="A54" s="3" t="s">
        <v>52</v>
      </c>
      <c r="B54" s="1"/>
      <c r="C54" s="1"/>
    </row>
    <row r="55" spans="1:3">
      <c r="A55" s="1" t="s">
        <v>53</v>
      </c>
      <c r="B55" s="1" t="s">
        <v>53</v>
      </c>
      <c r="C55" s="1">
        <f>3500.00</f>
        <v>3500</v>
      </c>
    </row>
    <row r="56" spans="1:3">
      <c r="A56" s="1" t="s">
        <v>54</v>
      </c>
      <c r="B56" s="1" t="s">
        <v>54</v>
      </c>
      <c r="C56" s="1">
        <f>1500.00</f>
        <v>1500</v>
      </c>
    </row>
    <row r="57" spans="1:3">
      <c r="A57" s="1" t="s">
        <v>55</v>
      </c>
      <c r="B57" s="1" t="s">
        <v>55</v>
      </c>
      <c r="C57" s="1">
        <f>1200.00</f>
        <v>1200</v>
      </c>
    </row>
    <row r="58" spans="1:3">
      <c r="A58" s="1" t="s">
        <v>56</v>
      </c>
      <c r="B58" s="1" t="s">
        <v>56</v>
      </c>
      <c r="C58" s="1">
        <f>3400.00</f>
        <v>3400</v>
      </c>
    </row>
    <row r="59" spans="1:3">
      <c r="A59" s="1" t="s">
        <v>57</v>
      </c>
      <c r="B59" s="1" t="s">
        <v>57</v>
      </c>
      <c r="C59" s="1">
        <f>1300.00</f>
        <v>1300</v>
      </c>
    </row>
    <row r="60" spans="1:3">
      <c r="A60" s="1" t="s">
        <v>58</v>
      </c>
      <c r="B60" s="1" t="s">
        <v>58</v>
      </c>
      <c r="C60" s="1">
        <f>300.00</f>
        <v>300</v>
      </c>
    </row>
    <row r="61" spans="1:3">
      <c r="A61" s="1" t="s">
        <v>59</v>
      </c>
      <c r="B61" s="1" t="s">
        <v>59</v>
      </c>
      <c r="C61" s="1">
        <f>300.00</f>
        <v>300</v>
      </c>
    </row>
    <row r="62" spans="1:3">
      <c r="A62" s="1" t="s">
        <v>60</v>
      </c>
      <c r="B62" s="1" t="s">
        <v>60</v>
      </c>
      <c r="C62" s="1">
        <f>1500.00</f>
        <v>1500</v>
      </c>
    </row>
    <row r="63" spans="1:3">
      <c r="A63" s="3" t="s">
        <v>61</v>
      </c>
      <c r="B63" s="1"/>
      <c r="C63" s="1"/>
    </row>
    <row r="64" spans="1:3">
      <c r="A64" s="1" t="s">
        <v>62</v>
      </c>
      <c r="B64" s="1" t="s">
        <v>63</v>
      </c>
      <c r="C64" s="1">
        <f>480.00</f>
        <v>480</v>
      </c>
    </row>
    <row r="65" spans="1:3">
      <c r="A65" s="1" t="s">
        <v>64</v>
      </c>
      <c r="B65" s="1" t="s">
        <v>64</v>
      </c>
      <c r="C65" s="1">
        <f>640.00</f>
        <v>640</v>
      </c>
    </row>
    <row r="66" spans="1:3">
      <c r="A66" s="1" t="s">
        <v>65</v>
      </c>
      <c r="B66" s="1" t="s">
        <v>65</v>
      </c>
      <c r="C66" s="1">
        <f>630.00</f>
        <v>630</v>
      </c>
    </row>
    <row r="67" spans="1:3">
      <c r="A67" s="1" t="s">
        <v>66</v>
      </c>
      <c r="B67" s="1" t="s">
        <v>66</v>
      </c>
      <c r="C67" s="1">
        <f>3800.00</f>
        <v>3800</v>
      </c>
    </row>
    <row r="68" spans="1:3">
      <c r="A68" s="1" t="s">
        <v>67</v>
      </c>
      <c r="B68" s="1" t="s">
        <v>67</v>
      </c>
      <c r="C68" s="1">
        <f>900.00</f>
        <v>900</v>
      </c>
    </row>
    <row r="69" spans="1:3">
      <c r="A69" s="1" t="s">
        <v>68</v>
      </c>
      <c r="B69" s="1" t="s">
        <v>68</v>
      </c>
      <c r="C69" s="1">
        <f>300.00</f>
        <v>300</v>
      </c>
    </row>
    <row r="70" spans="1:3">
      <c r="A70" s="1" t="s">
        <v>69</v>
      </c>
      <c r="B70" s="1" t="s">
        <v>69</v>
      </c>
      <c r="C70" s="1">
        <f>340.00</f>
        <v>340</v>
      </c>
    </row>
    <row r="71" spans="1:3">
      <c r="A71" s="1" t="s">
        <v>70</v>
      </c>
      <c r="B71" s="1" t="s">
        <v>70</v>
      </c>
      <c r="C71" s="1">
        <f>400.00</f>
        <v>400</v>
      </c>
    </row>
    <row r="72" spans="1:3">
      <c r="A72" s="1" t="s">
        <v>71</v>
      </c>
      <c r="B72" s="1" t="s">
        <v>71</v>
      </c>
      <c r="C72" s="1">
        <f>12240.00</f>
        <v>12240</v>
      </c>
    </row>
    <row r="73" spans="1:3">
      <c r="A73" s="1" t="s">
        <v>72</v>
      </c>
      <c r="B73" s="1" t="s">
        <v>72</v>
      </c>
      <c r="C73" s="1">
        <f>29800.00</f>
        <v>29800</v>
      </c>
    </row>
    <row r="74" spans="1:3">
      <c r="A74" s="1" t="s">
        <v>73</v>
      </c>
      <c r="B74" s="1" t="s">
        <v>73</v>
      </c>
      <c r="C74" s="1">
        <f>50.00</f>
        <v>50</v>
      </c>
    </row>
    <row r="75" spans="1:3">
      <c r="A75" s="1" t="s">
        <v>74</v>
      </c>
      <c r="B75" s="1" t="s">
        <v>74</v>
      </c>
      <c r="C75" s="1">
        <f>210.00</f>
        <v>210</v>
      </c>
    </row>
    <row r="76" spans="1:3">
      <c r="A76" s="1" t="s">
        <v>75</v>
      </c>
      <c r="B76" s="1" t="s">
        <v>75</v>
      </c>
      <c r="C76" s="1">
        <f>250.00</f>
        <v>250</v>
      </c>
    </row>
    <row r="77" spans="1:3">
      <c r="A77" s="1" t="s">
        <v>76</v>
      </c>
      <c r="B77" s="1" t="s">
        <v>76</v>
      </c>
      <c r="C77" s="1">
        <f>1990.00</f>
        <v>1990</v>
      </c>
    </row>
    <row r="78" spans="1:3">
      <c r="A78" s="1" t="s">
        <v>77</v>
      </c>
      <c r="B78" s="1" t="s">
        <v>77</v>
      </c>
      <c r="C78" s="1">
        <f>1890.00</f>
        <v>1890</v>
      </c>
    </row>
    <row r="79" spans="1:3">
      <c r="A79" s="1" t="s">
        <v>78</v>
      </c>
      <c r="B79" s="1" t="s">
        <v>78</v>
      </c>
      <c r="C79" s="1">
        <f>200.00</f>
        <v>200</v>
      </c>
    </row>
    <row r="80" spans="1:3">
      <c r="A80" s="1" t="s">
        <v>79</v>
      </c>
      <c r="B80" s="1" t="s">
        <v>79</v>
      </c>
      <c r="C80" s="1">
        <f>200.00</f>
        <v>200</v>
      </c>
    </row>
    <row r="81" spans="1:3">
      <c r="A81" s="1" t="s">
        <v>80</v>
      </c>
      <c r="B81" s="1" t="s">
        <v>80</v>
      </c>
      <c r="C81" s="1">
        <f>200.00</f>
        <v>200</v>
      </c>
    </row>
    <row r="82" spans="1:3">
      <c r="A82" s="1" t="s">
        <v>81</v>
      </c>
      <c r="B82" s="1" t="s">
        <v>81</v>
      </c>
      <c r="C82" s="1">
        <f>360.00</f>
        <v>360</v>
      </c>
    </row>
    <row r="83" spans="1:3">
      <c r="A83" s="1" t="s">
        <v>82</v>
      </c>
      <c r="B83" s="1" t="s">
        <v>82</v>
      </c>
      <c r="C83" s="1">
        <f>1100.00</f>
        <v>1100</v>
      </c>
    </row>
    <row r="84" spans="1:3">
      <c r="A84" s="1" t="s">
        <v>83</v>
      </c>
      <c r="B84" s="1" t="s">
        <v>83</v>
      </c>
      <c r="C84" s="1">
        <f>1200.00</f>
        <v>1200</v>
      </c>
    </row>
    <row r="85" spans="1:3">
      <c r="A85" s="1" t="s">
        <v>84</v>
      </c>
      <c r="B85" s="1" t="s">
        <v>84</v>
      </c>
      <c r="C85" s="1">
        <f>520.00</f>
        <v>520</v>
      </c>
    </row>
    <row r="86" spans="1:3">
      <c r="A86" s="1" t="s">
        <v>85</v>
      </c>
      <c r="B86" s="1" t="s">
        <v>85</v>
      </c>
      <c r="C86" s="1">
        <f>5240.00</f>
        <v>5240</v>
      </c>
    </row>
    <row r="87" spans="1:3">
      <c r="A87" s="1" t="s">
        <v>86</v>
      </c>
      <c r="B87" s="1" t="s">
        <v>86</v>
      </c>
      <c r="C87" s="1">
        <f>1825.00</f>
        <v>1825</v>
      </c>
    </row>
    <row r="88" spans="1:3">
      <c r="A88" s="1" t="s">
        <v>87</v>
      </c>
      <c r="B88" s="1" t="s">
        <v>87</v>
      </c>
      <c r="C88" s="1">
        <f>3890.00</f>
        <v>3890</v>
      </c>
    </row>
    <row r="89" spans="1:3">
      <c r="A89" s="1" t="s">
        <v>88</v>
      </c>
      <c r="B89" s="1" t="s">
        <v>88</v>
      </c>
      <c r="C89" s="1">
        <f>1850.00</f>
        <v>1850</v>
      </c>
    </row>
    <row r="90" spans="1:3">
      <c r="A90" s="1" t="s">
        <v>89</v>
      </c>
      <c r="B90" s="1" t="s">
        <v>89</v>
      </c>
      <c r="C90" s="1">
        <f>1500.00</f>
        <v>1500</v>
      </c>
    </row>
    <row r="91" spans="1:3">
      <c r="A91" s="1" t="s">
        <v>90</v>
      </c>
      <c r="B91" s="1" t="s">
        <v>90</v>
      </c>
      <c r="C91" s="1">
        <f>13100.00</f>
        <v>13100</v>
      </c>
    </row>
    <row r="92" spans="1:3">
      <c r="A92" s="1" t="s">
        <v>91</v>
      </c>
      <c r="B92" s="1" t="s">
        <v>91</v>
      </c>
      <c r="C92" s="1">
        <f>300.00</f>
        <v>300</v>
      </c>
    </row>
    <row r="93" spans="1:3">
      <c r="A93" s="1" t="s">
        <v>92</v>
      </c>
      <c r="B93" s="1" t="s">
        <v>92</v>
      </c>
      <c r="C93" s="1">
        <f>460.00</f>
        <v>460</v>
      </c>
    </row>
    <row r="94" spans="1:3">
      <c r="A94" s="1" t="s">
        <v>93</v>
      </c>
      <c r="B94" s="1" t="s">
        <v>93</v>
      </c>
      <c r="C94" s="1">
        <f>400.00</f>
        <v>400</v>
      </c>
    </row>
    <row r="95" spans="1:3">
      <c r="A95" s="1" t="s">
        <v>94</v>
      </c>
      <c r="B95" s="1" t="s">
        <v>94</v>
      </c>
      <c r="C95" s="1">
        <f>300.00</f>
        <v>300</v>
      </c>
    </row>
    <row r="96" spans="1:3">
      <c r="A96" s="1" t="s">
        <v>95</v>
      </c>
      <c r="B96" s="1" t="s">
        <v>95</v>
      </c>
      <c r="C96" s="1">
        <f>1800.00</f>
        <v>1800</v>
      </c>
    </row>
    <row r="97" spans="1:3">
      <c r="A97" s="1" t="s">
        <v>96</v>
      </c>
      <c r="B97" s="1" t="s">
        <v>96</v>
      </c>
      <c r="C97" s="1">
        <f>2500.00</f>
        <v>2500</v>
      </c>
    </row>
    <row r="98" spans="1:3">
      <c r="A98" s="1" t="s">
        <v>97</v>
      </c>
      <c r="B98" s="1" t="s">
        <v>97</v>
      </c>
      <c r="C98" s="1">
        <f>150.00</f>
        <v>150</v>
      </c>
    </row>
    <row r="99" spans="1:3">
      <c r="A99" s="1" t="s">
        <v>98</v>
      </c>
      <c r="B99" s="1" t="s">
        <v>98</v>
      </c>
      <c r="C99" s="1">
        <f>120.00</f>
        <v>120</v>
      </c>
    </row>
    <row r="100" spans="1:3">
      <c r="A100" s="1" t="s">
        <v>99</v>
      </c>
      <c r="B100" s="1" t="s">
        <v>99</v>
      </c>
      <c r="C100" s="1">
        <f>50.00</f>
        <v>50</v>
      </c>
    </row>
    <row r="101" spans="1:3">
      <c r="A101" s="1" t="s">
        <v>100</v>
      </c>
      <c r="B101" s="1" t="s">
        <v>100</v>
      </c>
      <c r="C101" s="1">
        <f>2050.00</f>
        <v>2050</v>
      </c>
    </row>
    <row r="102" spans="1:3">
      <c r="A102" s="1" t="s">
        <v>101</v>
      </c>
      <c r="B102" s="1" t="s">
        <v>101</v>
      </c>
      <c r="C102" s="1">
        <f>3410.00</f>
        <v>3410</v>
      </c>
    </row>
    <row r="103" spans="1:3">
      <c r="A103" s="1" t="s">
        <v>102</v>
      </c>
      <c r="B103" s="1" t="s">
        <v>102</v>
      </c>
      <c r="C103" s="1">
        <f>21000.00</f>
        <v>21000</v>
      </c>
    </row>
    <row r="104" spans="1:3">
      <c r="A104" s="1" t="s">
        <v>103</v>
      </c>
      <c r="B104" s="1" t="s">
        <v>104</v>
      </c>
      <c r="C104" s="1">
        <f>450.00</f>
        <v>450</v>
      </c>
    </row>
    <row r="105" spans="1:3">
      <c r="A105" s="1" t="s">
        <v>105</v>
      </c>
      <c r="B105" s="1" t="s">
        <v>106</v>
      </c>
      <c r="C105" s="1">
        <f>280.00</f>
        <v>280</v>
      </c>
    </row>
    <row r="106" spans="1:3">
      <c r="A106" s="1" t="s">
        <v>107</v>
      </c>
      <c r="B106" s="1" t="s">
        <v>107</v>
      </c>
      <c r="C106" s="1">
        <f>4600.00</f>
        <v>4600</v>
      </c>
    </row>
    <row r="107" spans="1:3">
      <c r="A107" s="1" t="s">
        <v>108</v>
      </c>
      <c r="B107" s="1" t="s">
        <v>108</v>
      </c>
      <c r="C107" s="1">
        <f>1013.00</f>
        <v>1013</v>
      </c>
    </row>
    <row r="108" spans="1:3">
      <c r="A108" s="1" t="s">
        <v>109</v>
      </c>
      <c r="B108" s="1" t="s">
        <v>109</v>
      </c>
      <c r="C108" s="1">
        <f>1266.00</f>
        <v>1266</v>
      </c>
    </row>
    <row r="109" spans="1:3">
      <c r="A109" s="1" t="s">
        <v>110</v>
      </c>
      <c r="B109" s="1" t="s">
        <v>111</v>
      </c>
      <c r="C109" s="1">
        <f>620.00</f>
        <v>620</v>
      </c>
    </row>
    <row r="110" spans="1:3">
      <c r="A110" s="1" t="s">
        <v>112</v>
      </c>
      <c r="B110" s="1" t="s">
        <v>112</v>
      </c>
      <c r="C110" s="1">
        <f>6000.00</f>
        <v>6000</v>
      </c>
    </row>
    <row r="111" spans="1:3">
      <c r="A111" s="1" t="s">
        <v>113</v>
      </c>
      <c r="B111" s="1" t="s">
        <v>113</v>
      </c>
      <c r="C111" s="1">
        <f>3370.00</f>
        <v>3370</v>
      </c>
    </row>
    <row r="112" spans="1:3">
      <c r="A112" s="1" t="s">
        <v>114</v>
      </c>
      <c r="B112" s="1" t="s">
        <v>114</v>
      </c>
      <c r="C112" s="1">
        <f>750.00</f>
        <v>750</v>
      </c>
    </row>
    <row r="113" spans="1:3">
      <c r="A113" s="1" t="s">
        <v>115</v>
      </c>
      <c r="B113" s="1" t="s">
        <v>115</v>
      </c>
      <c r="C113" s="1">
        <f>2066.00</f>
        <v>2066</v>
      </c>
    </row>
    <row r="114" spans="1:3">
      <c r="A114" s="1" t="s">
        <v>116</v>
      </c>
      <c r="B114" s="1" t="s">
        <v>116</v>
      </c>
      <c r="C114" s="1">
        <f>3350.00</f>
        <v>3350</v>
      </c>
    </row>
    <row r="115" spans="1:3">
      <c r="A115" s="1" t="s">
        <v>117</v>
      </c>
      <c r="B115" s="1" t="s">
        <v>117</v>
      </c>
      <c r="C115" s="1">
        <f>6510.00</f>
        <v>6510</v>
      </c>
    </row>
    <row r="116" spans="1:3">
      <c r="A116" s="1" t="s">
        <v>118</v>
      </c>
      <c r="B116" s="1" t="s">
        <v>118</v>
      </c>
      <c r="C116" s="1">
        <f>956.00</f>
        <v>956</v>
      </c>
    </row>
    <row r="117" spans="1:3">
      <c r="A117" s="1" t="s">
        <v>119</v>
      </c>
      <c r="B117" s="1" t="s">
        <v>119</v>
      </c>
      <c r="C117" s="1">
        <f>1450.00</f>
        <v>1450</v>
      </c>
    </row>
    <row r="118" spans="1:3">
      <c r="A118" s="1" t="s">
        <v>120</v>
      </c>
      <c r="B118" s="1" t="s">
        <v>120</v>
      </c>
      <c r="C118" s="1">
        <f>2420.00</f>
        <v>2420</v>
      </c>
    </row>
    <row r="119" spans="1:3">
      <c r="A119" s="1" t="s">
        <v>121</v>
      </c>
      <c r="B119" s="1" t="s">
        <v>121</v>
      </c>
      <c r="C119" s="1">
        <f>350.00</f>
        <v>350</v>
      </c>
    </row>
    <row r="120" spans="1:3">
      <c r="A120" s="1" t="s">
        <v>122</v>
      </c>
      <c r="B120" s="1" t="s">
        <v>122</v>
      </c>
      <c r="C120" s="1">
        <f>312.00</f>
        <v>312</v>
      </c>
    </row>
    <row r="121" spans="1:3">
      <c r="A121" s="1" t="s">
        <v>123</v>
      </c>
      <c r="B121" s="1" t="s">
        <v>123</v>
      </c>
      <c r="C121" s="1">
        <f>1260.00</f>
        <v>1260</v>
      </c>
    </row>
    <row r="122" spans="1:3">
      <c r="A122" s="1" t="s">
        <v>124</v>
      </c>
      <c r="B122" s="1" t="s">
        <v>124</v>
      </c>
      <c r="C122" s="1">
        <f>2820.00</f>
        <v>2820</v>
      </c>
    </row>
    <row r="123" spans="1:3">
      <c r="A123" s="1" t="s">
        <v>125</v>
      </c>
      <c r="B123" s="1" t="s">
        <v>125</v>
      </c>
      <c r="C123" s="1">
        <f>2550.00</f>
        <v>2550</v>
      </c>
    </row>
    <row r="124" spans="1:3">
      <c r="A124" s="1" t="s">
        <v>126</v>
      </c>
      <c r="B124" s="1" t="s">
        <v>126</v>
      </c>
      <c r="C124" s="1">
        <f>60.00</f>
        <v>60</v>
      </c>
    </row>
    <row r="125" spans="1:3">
      <c r="A125" s="1" t="s">
        <v>127</v>
      </c>
      <c r="B125" s="1" t="s">
        <v>127</v>
      </c>
      <c r="C125" s="1">
        <f>590.00</f>
        <v>590</v>
      </c>
    </row>
    <row r="126" spans="1:3">
      <c r="A126" s="1" t="s">
        <v>128</v>
      </c>
      <c r="B126" s="1" t="s">
        <v>128</v>
      </c>
      <c r="C126" s="1">
        <f>2650.00</f>
        <v>2650</v>
      </c>
    </row>
    <row r="127" spans="1:3">
      <c r="A127" s="1" t="s">
        <v>129</v>
      </c>
      <c r="B127" s="1" t="s">
        <v>129</v>
      </c>
      <c r="C127" s="1">
        <f>2680.00</f>
        <v>2680</v>
      </c>
    </row>
    <row r="128" spans="1:3">
      <c r="A128" s="1" t="s">
        <v>130</v>
      </c>
      <c r="B128" s="1" t="s">
        <v>130</v>
      </c>
      <c r="C128" s="1" t="s">
        <v>131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  <mergeCell ref="A54:C54"/>
    <mergeCell ref="A63:C6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2026-06-27T09:11:26+03:00</dcterms:created>
  <dcterms:modified xsi:type="dcterms:W3CDTF">2026-06-27T09:11:26+03:00</dcterms:modified>
  <dc:title>Untitled Spreadsheet</dc:title>
  <dc:description/>
  <dc:subject/>
  <cp:keywords/>
  <cp:category/>
</cp:coreProperties>
</file>