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<sst xmlns="http://schemas.openxmlformats.org/spreadsheetml/2006/main" uniqueCount="147">
  <si>
    <t>Название</t>
  </si>
  <si>
    <t>Описание</t>
  </si>
  <si>
    <t>Цена, руб.</t>
  </si>
  <si>
    <t>Запасные части &gt; Запчасти для ZITREK / Z3K / GROST (виброплиты, вибротрамбовки, нарезчики швов) &gt; ZITREK &gt; CNP</t>
  </si>
  <si>
    <t>Прокладка к CNP 330 арт.33</t>
  </si>
  <si>
    <t>Манжета 20*30*6 к CNP 25, 30, 330</t>
  </si>
  <si>
    <t>Подшипник 42306 (NJ306) к CNP20 (роликовый)</t>
  </si>
  <si>
    <t>Подшипник NJ 42206 к CNP25, 30 (роликовый) (16мм)</t>
  </si>
  <si>
    <t>Втулка бронзовая с резьбой и гайкой</t>
  </si>
  <si>
    <t>Манжета 35*48*10 к CNP 10/15</t>
  </si>
  <si>
    <t>Манжета 28*50*10 к CNP 30, 330</t>
  </si>
  <si>
    <t>Прокладка к CNP 330 арт.11</t>
  </si>
  <si>
    <t>Трос управления реверсом CNP 30 103см</t>
  </si>
  <si>
    <t>Подшипник 16008 к CNP 330</t>
  </si>
  <si>
    <t>Скоба крепления троса реверса WP-160,170</t>
  </si>
  <si>
    <t>Вилка крепления троса реверса</t>
  </si>
  <si>
    <t>Рычаг троса газа к CNP 10, 15, 20, CNQ12, PT-36</t>
  </si>
  <si>
    <t>Трос управления реверсом CNP 330 110 см</t>
  </si>
  <si>
    <t>Сцепление в сборе со шкивом CNP 10 одноручейковый вал 20мм. проф А</t>
  </si>
  <si>
    <t>Сцепление в сборе со шкивом CNP 15 одноручейковый вал 19,5 мм.</t>
  </si>
  <si>
    <t xml:space="preserve">Рычаг дроссельной заслонки к CNP 25,30,330,330А </t>
  </si>
  <si>
    <t>Манжета 35*52*7 к CNP 50</t>
  </si>
  <si>
    <t>Втулка с пазом CNP-330 поз.40</t>
  </si>
  <si>
    <t>Сцепление в сборе со шкивом CNP 330 под вал 25мм профиль ремней А, D=130мм</t>
  </si>
  <si>
    <t xml:space="preserve">Поворотник CNP 330 </t>
  </si>
  <si>
    <t>Подшипник скольжения поз. 54,55,56 (ахк1024)</t>
  </si>
  <si>
    <t>Подшипник 6211 к CNP 10 (шариковый)</t>
  </si>
  <si>
    <t>Трос газа CNP 10,15, 20  (1м)  106см (2305)</t>
  </si>
  <si>
    <t>Трос газа CNP 25 (1,2м)</t>
  </si>
  <si>
    <t>Ручка троса управления реверсом CNP 30</t>
  </si>
  <si>
    <t>Муфта центробежная в сборе ( D=20 mm)</t>
  </si>
  <si>
    <t>Ведущий вал вибратора к CNP-30 (L=250мм)</t>
  </si>
  <si>
    <t>Шестерня ведомая к CNP 330</t>
  </si>
  <si>
    <t>Шестерня ведущая к CNP 330</t>
  </si>
  <si>
    <t>Прокладка к CNP 330 арт. 7</t>
  </si>
  <si>
    <t>Амортизатор рукоятки  к CNP 25</t>
  </si>
  <si>
    <t>Амортизатор виброплощадки к CNP 10/20</t>
  </si>
  <si>
    <t>Вибратор к CNP 15</t>
  </si>
  <si>
    <t>Амортизатор виброплощадки к CNP-30/330 70х44х2Ш М12х27</t>
  </si>
  <si>
    <t>Вибратор к CNP 330-1</t>
  </si>
  <si>
    <t>-</t>
  </si>
  <si>
    <t>Плита Zitrek CNP-10</t>
  </si>
  <si>
    <t>Ведомый вал вибратора к CNP-330 (211мм)</t>
  </si>
  <si>
    <t>Ведущий вал вибратора к CNP-330 (L-270мм)</t>
  </si>
  <si>
    <t>Трос газа (акселератор)  CNP 30/330 (1,6м)</t>
  </si>
  <si>
    <t>Центробежная муфта в сборе одноручейная , вал 20мм</t>
  </si>
  <si>
    <t>Амортизатор виброплощадки к CNP-25</t>
  </si>
  <si>
    <t>Рычаг газа с тросом в сборе 90см на CNP 10,15,20,25, z3k110w</t>
  </si>
  <si>
    <t>Амортизатор рукоятки  к CNP 20</t>
  </si>
  <si>
    <t>Сцепление в сборе со шкивом CNP 30 В одноручейковый вал. 25</t>
  </si>
  <si>
    <t>Вибратор к CNP 30</t>
  </si>
  <si>
    <t>Ведомый вал вибратора к CNP-30</t>
  </si>
  <si>
    <t>Вибратор к CNP 330А</t>
  </si>
  <si>
    <t>Трос управления реверсом CNP 330А 146см</t>
  </si>
  <si>
    <t xml:space="preserve">Подшипник 42506 (аналогNJ 2206) к CNP 330А </t>
  </si>
  <si>
    <t>Манжета 28*50*10 к CNP 30,330</t>
  </si>
  <si>
    <t>Ударная пластина к CNP 330</t>
  </si>
  <si>
    <t>Амортизатор рукоятки  к CNP 30, 330</t>
  </si>
  <si>
    <t>Ведущий вал вибратора CNP-330</t>
  </si>
  <si>
    <t>Сцепление в сборе со шкивом CNP 30 одноручейковый вал. 20</t>
  </si>
  <si>
    <t>Ведомый вал вибратора к CNP-25</t>
  </si>
  <si>
    <t>Ведущий вал вибратора к CNP-25</t>
  </si>
  <si>
    <t>Ведущий вал вибратора к CNP-330А (L 305 мм)</t>
  </si>
  <si>
    <t>Сцепление к CNP 15 (вал 19 мм)</t>
  </si>
  <si>
    <t>Амортизатор виброплощадки к CNP 15  (CNP 15.  61×46. Шпилька М10×27 (одна)</t>
  </si>
  <si>
    <t>Амортизатор рукоятки  к CNP 15</t>
  </si>
  <si>
    <t>Сцепление в сборе со шкивом CNP 330 В(два ручья, вал 25 мм)</t>
  </si>
  <si>
    <t>Сцепление в сборе со шкивом CNP 330А (один ручей, вал 25 мм)</t>
  </si>
  <si>
    <t>Сцепление в сборе со шкивом CNP 30А ( один ручей, вал 25,4 мм)</t>
  </si>
  <si>
    <t>Подшипник NJ 2206 CNP 330 (20мм)</t>
  </si>
  <si>
    <t>Сцепление к CNP 20 вал 19мм</t>
  </si>
  <si>
    <t>Пластина пылезащитная к CNP 15</t>
  </si>
  <si>
    <t>Шкив вала ремня к CNP 15</t>
  </si>
  <si>
    <t>Шкив вала ремня к CNP 20</t>
  </si>
  <si>
    <t>Манжета 35х62х8</t>
  </si>
  <si>
    <t>Амортизатор виброплощадки к CNP-330А Д=100мм</t>
  </si>
  <si>
    <t>Трос газа без ручки WP-160, 170 2,2м</t>
  </si>
  <si>
    <t>Трос управления реверсом 120см Грост</t>
  </si>
  <si>
    <t>Ведомый вал вибратора к CNP-330А (245мм)</t>
  </si>
  <si>
    <t>Подшипник NJ 211</t>
  </si>
  <si>
    <t>Ведущий вал вибратора к CNP-30 В СБОРЕ ( шестерни, подшипники деваланс)  (L=250мм)</t>
  </si>
  <si>
    <t>Сцепление в сборе со шкивом одноручейковый Профиль В вал 19 мм.</t>
  </si>
  <si>
    <t>Рычаг газа с тросом в сборе PC1151FT  для виброплит</t>
  </si>
  <si>
    <t>Шкив вала  вибратора PC1151FT</t>
  </si>
  <si>
    <t>Вал вибратора  PC1151FT</t>
  </si>
  <si>
    <t>Муфта центробежная в сборе одноручейная , вал 19мм</t>
  </si>
  <si>
    <t xml:space="preserve">Амортизатор (72x58х1Ш М12х27xD2 М12х20) </t>
  </si>
  <si>
    <t>Шестерня ведомая к CNP 30</t>
  </si>
  <si>
    <t>Трос управления  реверсом 101см</t>
  </si>
  <si>
    <t>Шкив виброузла к CNP 330 (2 ручья Д=24мм)</t>
  </si>
  <si>
    <t>Подшипник J206 (42206) 16мм</t>
  </si>
  <si>
    <t>Трос управления реверсом VH160R 80см</t>
  </si>
  <si>
    <t>Колесо к CNP 20</t>
  </si>
  <si>
    <t>Основание виброплиты CNP-15</t>
  </si>
  <si>
    <t>Основание виброплиты CNP-20</t>
  </si>
  <si>
    <t>Рама защитная к CNP 15</t>
  </si>
  <si>
    <t>Хомут к CNP 15</t>
  </si>
  <si>
    <t>Основание к CNP 20</t>
  </si>
  <si>
    <t>Рычаг крепления троса</t>
  </si>
  <si>
    <t xml:space="preserve">Амортизатор (60х39,5х90х2Ш М10х27) </t>
  </si>
  <si>
    <t>Выключатель дв.с проводом 1,2</t>
  </si>
  <si>
    <t>Трос газа 80 см</t>
  </si>
  <si>
    <t>Трос газа 2м</t>
  </si>
  <si>
    <t>Сальник 42х62х7 армиров NBR 70</t>
  </si>
  <si>
    <t>Запасные части &gt; Запчасти для ZITREK / Z3K / GROST (виброплиты, вибротрамбовки, нарезчики швов) &gt; ZITREK &gt; CNCJ-72, CNCJ-80</t>
  </si>
  <si>
    <t>Сцепление в сборе CNCJ 72 (бензиновый двигатель вал 20 мм)</t>
  </si>
  <si>
    <t>Резиновое уплотнение 160*4 к CNCJ 72 FW</t>
  </si>
  <si>
    <t>Резиновое уплотнение 100*3.1 к CNCJ 72 FW</t>
  </si>
  <si>
    <t>Резиновое уплотнение 90*4 к CNCJ 72 FW</t>
  </si>
  <si>
    <t>Подшипник 6204 к CNCJ 72 арт.11</t>
  </si>
  <si>
    <t>Подшипник 6204 2z к CNCJ 72 арт.21</t>
  </si>
  <si>
    <t>Колодки сцепления CNCJ 72 FW (Honda GX-160)</t>
  </si>
  <si>
    <t>Рычаг дросельной заслонки к CNCJ 72 FW</t>
  </si>
  <si>
    <t>Подошва в сборе CNCJ-72</t>
  </si>
  <si>
    <t>Гофра вибротрамбовки CNCJ 72</t>
  </si>
  <si>
    <t>Манжета 40х52х7 к CNCJ 72 FW</t>
  </si>
  <si>
    <t>Трос газа CNCJ 72 FW</t>
  </si>
  <si>
    <t>Муфта сцепления вибротрамбовки (CNCJ 72 FW двиг. Honda GX-160 вал 20мм))</t>
  </si>
  <si>
    <t>Амортизатор CNCJ 72 FW</t>
  </si>
  <si>
    <t>Корзина обгонной муфты (CNCJ 72 FW двиг. Honda GX-160)</t>
  </si>
  <si>
    <t>Подшипник 6304 к CNCJ 72</t>
  </si>
  <si>
    <t>Карбюратор трамбовщика GX160</t>
  </si>
  <si>
    <t>Корпус воздушного фильтра с фильтром GX160 (ТРАМБОВКА)</t>
  </si>
  <si>
    <t>Сцепление в сборе CNCJ 72 (бензиновый двигатель вал 15,5 мм)</t>
  </si>
  <si>
    <t xml:space="preserve">Ручка газа к CNCJ (TR-14C 17) с тросом </t>
  </si>
  <si>
    <t>Ручка газа к CNCJ (TR-14C 17)</t>
  </si>
  <si>
    <t>Запасные части &gt; Запчасти для ZITREK / Z3K / GROST (виброплиты, вибротрамбовки, нарезчики швов) &gt; ZITREK &gt; CNQ</t>
  </si>
  <si>
    <t>Кран 1/4 к CNQ 12</t>
  </si>
  <si>
    <t>Запасные части &gt; Запчасти для ZITREK / Z3K / GROST (виброплиты, вибротрамбовки, нарезчики швов) &gt; Z3K</t>
  </si>
  <si>
    <t>Подшипник вибратора к z3k110 (NJ407M)</t>
  </si>
  <si>
    <t>Трос газа в сборе к z3k 50, 60, 90, 110</t>
  </si>
  <si>
    <t>Коврик резиновый к виброплите Zitrek z3k60</t>
  </si>
  <si>
    <t>Манжета 30*42*7 к z3k50, 60, 90, 110</t>
  </si>
  <si>
    <t>Подшипник вибратора к z3k110 6407</t>
  </si>
  <si>
    <t>Шкив вибратора к z3k90</t>
  </si>
  <si>
    <t>Сцепление к z3k 110 ( вал 20мм)</t>
  </si>
  <si>
    <t>Амортизатор виброплощадки к z3k 50, 60, 90, 110  (207480)</t>
  </si>
  <si>
    <t>Сцепление к z3k50 ( вал 16 мм)</t>
  </si>
  <si>
    <t>Шкив вибратора к z3k110 (под вал 25мм) 2ручья</t>
  </si>
  <si>
    <t>Сцепление к z3k60</t>
  </si>
  <si>
    <t xml:space="preserve">Сцепление к z3k90 ( вал 20 мм) </t>
  </si>
  <si>
    <t>Шкив вибратора к z3k50 (под вал 25мм)</t>
  </si>
  <si>
    <t>Сцепление к z3k51, 61 (вал 15мм)</t>
  </si>
  <si>
    <t>Вал вибратора к z3k90</t>
  </si>
  <si>
    <t>Подшипник вибратора к z3k50  (6307 ZZ)</t>
  </si>
  <si>
    <t>Коврик резиновый к виброплите Zitrek z3k51</t>
  </si>
  <si>
    <t>Вал вибратора к z3k110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</si>
</sst>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47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4</v>
      </c>
      <c r="C6" s="1">
        <f>200.00</f>
        <v>200</v>
      </c>
    </row>
    <row r="7" spans="1:3">
      <c r="A7" s="1" t="s">
        <v>5</v>
      </c>
      <c r="B7" s="1" t="s">
        <v>5</v>
      </c>
      <c r="C7" s="1">
        <f>100.00</f>
        <v>100</v>
      </c>
    </row>
    <row r="8" spans="1:3">
      <c r="A8" s="1" t="s">
        <v>6</v>
      </c>
      <c r="B8" s="1" t="s">
        <v>6</v>
      </c>
      <c r="C8" s="1">
        <f>500.00</f>
        <v>500</v>
      </c>
    </row>
    <row r="9" spans="1:3">
      <c r="A9" s="1" t="s">
        <v>7</v>
      </c>
      <c r="B9" s="1" t="s">
        <v>7</v>
      </c>
      <c r="C9" s="1">
        <f>850.00</f>
        <v>850</v>
      </c>
    </row>
    <row r="10" spans="1:3">
      <c r="A10" s="1" t="s">
        <v>8</v>
      </c>
      <c r="B10" s="1" t="s">
        <v>8</v>
      </c>
      <c r="C10" s="1">
        <f>200.00</f>
        <v>200</v>
      </c>
    </row>
    <row r="11" spans="1:3">
      <c r="A11" s="1" t="s">
        <v>9</v>
      </c>
      <c r="B11" s="1" t="s">
        <v>9</v>
      </c>
      <c r="C11" s="1">
        <f>210.00</f>
        <v>210</v>
      </c>
    </row>
    <row r="12" spans="1:3">
      <c r="A12" s="1" t="s">
        <v>10</v>
      </c>
      <c r="B12" s="1" t="s">
        <v>10</v>
      </c>
      <c r="C12" s="1">
        <f>210.00</f>
        <v>210</v>
      </c>
    </row>
    <row r="13" spans="1:3">
      <c r="A13" s="1" t="s">
        <v>11</v>
      </c>
      <c r="B13" s="1" t="s">
        <v>11</v>
      </c>
      <c r="C13" s="1">
        <f>420.00</f>
        <v>420</v>
      </c>
    </row>
    <row r="14" spans="1:3">
      <c r="A14" s="1" t="s">
        <v>12</v>
      </c>
      <c r="B14" s="1" t="s">
        <v>12</v>
      </c>
      <c r="C14" s="1">
        <f>6500.00</f>
        <v>6500</v>
      </c>
    </row>
    <row r="15" spans="1:3">
      <c r="A15" s="1" t="s">
        <v>13</v>
      </c>
      <c r="B15" s="1" t="s">
        <v>13</v>
      </c>
      <c r="C15" s="1">
        <f>625.00</f>
        <v>625</v>
      </c>
    </row>
    <row r="16" spans="1:3">
      <c r="A16" s="1" t="s">
        <v>14</v>
      </c>
      <c r="B16" s="1" t="s">
        <v>14</v>
      </c>
      <c r="C16" s="1">
        <f>2200.00</f>
        <v>2200</v>
      </c>
    </row>
    <row r="17" spans="1:3">
      <c r="A17" s="1" t="s">
        <v>15</v>
      </c>
      <c r="B17" s="1" t="s">
        <v>15</v>
      </c>
      <c r="C17" s="1">
        <f>1200.00</f>
        <v>1200</v>
      </c>
    </row>
    <row r="18" spans="1:3">
      <c r="A18" s="1" t="s">
        <v>16</v>
      </c>
      <c r="B18" s="1" t="s">
        <v>16</v>
      </c>
      <c r="C18" s="1">
        <f>1340.00</f>
        <v>1340</v>
      </c>
    </row>
    <row r="19" spans="1:3">
      <c r="A19" s="1" t="s">
        <v>17</v>
      </c>
      <c r="B19" s="1" t="s">
        <v>17</v>
      </c>
      <c r="C19" s="1">
        <f>6200.00</f>
        <v>6200</v>
      </c>
    </row>
    <row r="20" spans="1:3">
      <c r="A20" s="1" t="s">
        <v>18</v>
      </c>
      <c r="B20" s="1" t="s">
        <v>18</v>
      </c>
      <c r="C20" s="1">
        <f>5250.00</f>
        <v>5250</v>
      </c>
    </row>
    <row r="21" spans="1:3">
      <c r="A21" s="1" t="s">
        <v>19</v>
      </c>
      <c r="B21" s="1" t="s">
        <v>19</v>
      </c>
      <c r="C21" s="1">
        <f>4800.00</f>
        <v>4800</v>
      </c>
    </row>
    <row r="22" spans="1:3">
      <c r="A22" s="1" t="s">
        <v>20</v>
      </c>
      <c r="B22" s="1" t="s">
        <v>20</v>
      </c>
      <c r="C22" s="1">
        <f>5150.00</f>
        <v>5150</v>
      </c>
    </row>
    <row r="23" spans="1:3">
      <c r="A23" s="1" t="s">
        <v>21</v>
      </c>
      <c r="B23" s="1" t="s">
        <v>21</v>
      </c>
      <c r="C23" s="1">
        <f>150.00</f>
        <v>150</v>
      </c>
    </row>
    <row r="24" spans="1:3">
      <c r="A24" s="1" t="s">
        <v>22</v>
      </c>
      <c r="B24" s="1" t="s">
        <v>22</v>
      </c>
      <c r="C24" s="1">
        <f>300.00</f>
        <v>300</v>
      </c>
    </row>
    <row r="25" spans="1:3">
      <c r="A25" s="1" t="s">
        <v>23</v>
      </c>
      <c r="B25" s="1" t="s">
        <v>23</v>
      </c>
      <c r="C25" s="1">
        <f>3500.00</f>
        <v>3500</v>
      </c>
    </row>
    <row r="26" spans="1:3">
      <c r="A26" s="1" t="s">
        <v>24</v>
      </c>
      <c r="B26" s="1" t="s">
        <v>24</v>
      </c>
      <c r="C26" s="1">
        <f>1320.00</f>
        <v>1320</v>
      </c>
    </row>
    <row r="27" spans="1:3">
      <c r="A27" s="1" t="s">
        <v>25</v>
      </c>
      <c r="B27" s="1" t="s">
        <v>25</v>
      </c>
      <c r="C27" s="1">
        <f>520.00</f>
        <v>520</v>
      </c>
    </row>
    <row r="28" spans="1:3">
      <c r="A28" s="1" t="s">
        <v>26</v>
      </c>
      <c r="B28" s="1" t="s">
        <v>26</v>
      </c>
      <c r="C28" s="1">
        <f>460.00</f>
        <v>460</v>
      </c>
    </row>
    <row r="29" spans="1:3">
      <c r="A29" s="1" t="s">
        <v>27</v>
      </c>
      <c r="B29" s="1" t="s">
        <v>27</v>
      </c>
      <c r="C29" s="1">
        <f>1680.00</f>
        <v>1680</v>
      </c>
    </row>
    <row r="30" spans="1:3">
      <c r="A30" s="1" t="s">
        <v>28</v>
      </c>
      <c r="B30" s="1" t="s">
        <v>28</v>
      </c>
      <c r="C30" s="1">
        <f>2200.00</f>
        <v>2200</v>
      </c>
    </row>
    <row r="31" spans="1:3">
      <c r="A31" s="1" t="s">
        <v>29</v>
      </c>
      <c r="B31" s="1" t="s">
        <v>29</v>
      </c>
      <c r="C31" s="1">
        <f>5400.00</f>
        <v>5400</v>
      </c>
    </row>
    <row r="32" spans="1:3">
      <c r="A32" s="1" t="s">
        <v>30</v>
      </c>
      <c r="B32" s="1" t="s">
        <v>30</v>
      </c>
      <c r="C32" s="1">
        <f>4760.00</f>
        <v>4760</v>
      </c>
    </row>
    <row r="33" spans="1:3">
      <c r="A33" s="1" t="s">
        <v>31</v>
      </c>
      <c r="B33" s="1" t="s">
        <v>31</v>
      </c>
      <c r="C33" s="1">
        <f>5470.00</f>
        <v>5470</v>
      </c>
    </row>
    <row r="34" spans="1:3">
      <c r="A34" s="1" t="s">
        <v>32</v>
      </c>
      <c r="B34" s="1" t="s">
        <v>32</v>
      </c>
      <c r="C34" s="1">
        <f>1900.00</f>
        <v>1900</v>
      </c>
    </row>
    <row r="35" spans="1:3">
      <c r="A35" s="1" t="s">
        <v>33</v>
      </c>
      <c r="B35" s="1" t="s">
        <v>33</v>
      </c>
      <c r="C35" s="1">
        <f>1900.00</f>
        <v>1900</v>
      </c>
    </row>
    <row r="36" spans="1:3">
      <c r="A36" s="1" t="s">
        <v>34</v>
      </c>
      <c r="B36" s="1" t="s">
        <v>34</v>
      </c>
      <c r="C36" s="1">
        <f>200.00</f>
        <v>200</v>
      </c>
    </row>
    <row r="37" spans="1:3">
      <c r="A37" s="1" t="s">
        <v>35</v>
      </c>
      <c r="B37" s="1" t="s">
        <v>35</v>
      </c>
      <c r="C37" s="1">
        <f>1700.00</f>
        <v>1700</v>
      </c>
    </row>
    <row r="38" spans="1:3">
      <c r="A38" s="1" t="s">
        <v>36</v>
      </c>
      <c r="B38" s="1" t="s">
        <v>36</v>
      </c>
      <c r="C38" s="1">
        <f>690.00</f>
        <v>690</v>
      </c>
    </row>
    <row r="39" spans="1:3">
      <c r="A39" s="1" t="s">
        <v>37</v>
      </c>
      <c r="B39" s="1" t="s">
        <v>37</v>
      </c>
      <c r="C39" s="1">
        <f>13100.00</f>
        <v>13100</v>
      </c>
    </row>
    <row r="40" spans="1:3">
      <c r="A40" s="1" t="s">
        <v>38</v>
      </c>
      <c r="B40" s="1" t="s">
        <v>38</v>
      </c>
      <c r="C40" s="1">
        <f>2750.00</f>
        <v>2750</v>
      </c>
    </row>
    <row r="41" spans="1:3">
      <c r="A41" s="1" t="s">
        <v>39</v>
      </c>
      <c r="B41" s="1" t="s">
        <v>39</v>
      </c>
      <c r="C41" s="1" t="s">
        <v>40</v>
      </c>
    </row>
    <row r="42" spans="1:3">
      <c r="A42" s="1" t="s">
        <v>41</v>
      </c>
      <c r="B42" s="1" t="s">
        <v>41</v>
      </c>
      <c r="C42" s="1">
        <f>20000.00</f>
        <v>20000</v>
      </c>
    </row>
    <row r="43" spans="1:3">
      <c r="A43" s="1" t="s">
        <v>42</v>
      </c>
      <c r="B43" s="1" t="s">
        <v>42</v>
      </c>
      <c r="C43" s="1">
        <f>7857.00</f>
        <v>7857</v>
      </c>
    </row>
    <row r="44" spans="1:3">
      <c r="A44" s="1" t="s">
        <v>43</v>
      </c>
      <c r="B44" s="1" t="s">
        <v>43</v>
      </c>
      <c r="C44" s="1">
        <f>9720.00</f>
        <v>9720</v>
      </c>
    </row>
    <row r="45" spans="1:3">
      <c r="A45" s="1" t="s">
        <v>44</v>
      </c>
      <c r="B45" s="1" t="s">
        <v>44</v>
      </c>
      <c r="C45" s="1">
        <f>2890.00</f>
        <v>2890</v>
      </c>
    </row>
    <row r="46" spans="1:3">
      <c r="A46" s="1" t="s">
        <v>45</v>
      </c>
      <c r="B46" s="1" t="s">
        <v>45</v>
      </c>
      <c r="C46" s="1">
        <f>5210.00</f>
        <v>5210</v>
      </c>
    </row>
    <row r="47" spans="1:3">
      <c r="A47" s="1" t="s">
        <v>46</v>
      </c>
      <c r="B47" s="1" t="s">
        <v>46</v>
      </c>
      <c r="C47" s="1">
        <f>1750.00</f>
        <v>1750</v>
      </c>
    </row>
    <row r="48" spans="1:3">
      <c r="A48" s="1" t="s">
        <v>47</v>
      </c>
      <c r="B48" s="1" t="s">
        <v>47</v>
      </c>
      <c r="C48" s="1">
        <f>1890.00</f>
        <v>1890</v>
      </c>
    </row>
    <row r="49" spans="1:3">
      <c r="A49" s="1" t="s">
        <v>48</v>
      </c>
      <c r="B49" s="1" t="s">
        <v>48</v>
      </c>
      <c r="C49" s="1">
        <f>200.00</f>
        <v>200</v>
      </c>
    </row>
    <row r="50" spans="1:3">
      <c r="A50" s="1" t="s">
        <v>49</v>
      </c>
      <c r="B50" s="1" t="s">
        <v>49</v>
      </c>
      <c r="C50" s="1">
        <f>4480.00</f>
        <v>4480</v>
      </c>
    </row>
    <row r="51" spans="1:3">
      <c r="A51" s="1" t="s">
        <v>50</v>
      </c>
      <c r="B51" s="1" t="s">
        <v>50</v>
      </c>
      <c r="C51" s="1">
        <f>26680.00</f>
        <v>26680</v>
      </c>
    </row>
    <row r="52" spans="1:3">
      <c r="A52" s="1" t="s">
        <v>51</v>
      </c>
      <c r="B52" s="1" t="s">
        <v>51</v>
      </c>
      <c r="C52" s="1">
        <f>1500.00</f>
        <v>1500</v>
      </c>
    </row>
    <row r="53" spans="1:3">
      <c r="A53" s="1" t="s">
        <v>52</v>
      </c>
      <c r="B53" s="1" t="s">
        <v>52</v>
      </c>
      <c r="C53" s="1" t="s">
        <v>40</v>
      </c>
    </row>
    <row r="54" spans="1:3">
      <c r="A54" s="1" t="s">
        <v>53</v>
      </c>
      <c r="B54" s="1" t="s">
        <v>53</v>
      </c>
      <c r="C54" s="1">
        <f>7640.00</f>
        <v>7640</v>
      </c>
    </row>
    <row r="55" spans="1:3">
      <c r="A55" s="1" t="s">
        <v>54</v>
      </c>
      <c r="B55" s="1" t="s">
        <v>54</v>
      </c>
      <c r="C55" s="1">
        <f>2580.00</f>
        <v>2580</v>
      </c>
    </row>
    <row r="56" spans="1:3">
      <c r="A56" s="1" t="s">
        <v>55</v>
      </c>
      <c r="B56" s="1" t="s">
        <v>55</v>
      </c>
      <c r="C56" s="1">
        <f>200.00</f>
        <v>200</v>
      </c>
    </row>
    <row r="57" spans="1:3">
      <c r="A57" s="1" t="s">
        <v>56</v>
      </c>
      <c r="B57" s="1" t="s">
        <v>56</v>
      </c>
      <c r="C57" s="1" t="s">
        <v>40</v>
      </c>
    </row>
    <row r="58" spans="1:3">
      <c r="A58" s="1" t="s">
        <v>57</v>
      </c>
      <c r="B58" s="1" t="s">
        <v>57</v>
      </c>
      <c r="C58" s="1">
        <f>1980.00</f>
        <v>1980</v>
      </c>
    </row>
    <row r="59" spans="1:3">
      <c r="A59" s="1" t="s">
        <v>58</v>
      </c>
      <c r="B59" s="1" t="s">
        <v>58</v>
      </c>
      <c r="C59" s="1">
        <f>6540.00</f>
        <v>6540</v>
      </c>
    </row>
    <row r="60" spans="1:3">
      <c r="A60" s="1" t="s">
        <v>59</v>
      </c>
      <c r="B60" s="1" t="s">
        <v>59</v>
      </c>
      <c r="C60" s="1">
        <f>2000.00</f>
        <v>2000</v>
      </c>
    </row>
    <row r="61" spans="1:3">
      <c r="A61" s="1" t="s">
        <v>60</v>
      </c>
      <c r="B61" s="1" t="s">
        <v>60</v>
      </c>
      <c r="C61" s="1">
        <f>1500.00</f>
        <v>1500</v>
      </c>
    </row>
    <row r="62" spans="1:3">
      <c r="A62" s="1" t="s">
        <v>61</v>
      </c>
      <c r="B62" s="1" t="s">
        <v>61</v>
      </c>
      <c r="C62" s="1" t="s">
        <v>40</v>
      </c>
    </row>
    <row r="63" spans="1:3">
      <c r="A63" s="1" t="s">
        <v>62</v>
      </c>
      <c r="B63" s="1" t="s">
        <v>62</v>
      </c>
      <c r="C63" s="1">
        <f>1500.00</f>
        <v>1500</v>
      </c>
    </row>
    <row r="64" spans="1:3">
      <c r="A64" s="1" t="s">
        <v>63</v>
      </c>
      <c r="B64" s="1" t="s">
        <v>63</v>
      </c>
      <c r="C64" s="1">
        <f>3200.00</f>
        <v>3200</v>
      </c>
    </row>
    <row r="65" spans="1:3">
      <c r="A65" s="1" t="s">
        <v>64</v>
      </c>
      <c r="B65" s="1" t="s">
        <v>64</v>
      </c>
      <c r="C65" s="1">
        <f>490.00</f>
        <v>490</v>
      </c>
    </row>
    <row r="66" spans="1:3">
      <c r="A66" s="1" t="s">
        <v>65</v>
      </c>
      <c r="B66" s="1" t="s">
        <v>65</v>
      </c>
      <c r="C66" s="1">
        <f>590.00</f>
        <v>590</v>
      </c>
    </row>
    <row r="67" spans="1:3">
      <c r="A67" s="1" t="s">
        <v>66</v>
      </c>
      <c r="B67" s="1" t="s">
        <v>66</v>
      </c>
      <c r="C67" s="1">
        <f>2000.00</f>
        <v>2000</v>
      </c>
    </row>
    <row r="68" spans="1:3">
      <c r="A68" s="1" t="s">
        <v>67</v>
      </c>
      <c r="B68" s="1" t="s">
        <v>67</v>
      </c>
      <c r="C68" s="1">
        <f>3100.00</f>
        <v>3100</v>
      </c>
    </row>
    <row r="69" spans="1:3">
      <c r="A69" s="1" t="s">
        <v>68</v>
      </c>
      <c r="B69" s="1" t="s">
        <v>68</v>
      </c>
      <c r="C69" s="1">
        <f>3850.00</f>
        <v>3850</v>
      </c>
    </row>
    <row r="70" spans="1:3">
      <c r="A70" s="1" t="s">
        <v>69</v>
      </c>
      <c r="B70" s="1" t="s">
        <v>69</v>
      </c>
      <c r="C70" s="1">
        <f>4900.00</f>
        <v>4900</v>
      </c>
    </row>
    <row r="71" spans="1:3">
      <c r="A71" s="1" t="s">
        <v>70</v>
      </c>
      <c r="B71" s="1" t="s">
        <v>70</v>
      </c>
      <c r="C71" s="1">
        <f>2200.00</f>
        <v>2200</v>
      </c>
    </row>
    <row r="72" spans="1:3">
      <c r="A72" s="1" t="s">
        <v>71</v>
      </c>
      <c r="B72" s="1" t="s">
        <v>71</v>
      </c>
      <c r="C72" s="1">
        <f>100.00</f>
        <v>100</v>
      </c>
    </row>
    <row r="73" spans="1:3">
      <c r="A73" s="1" t="s">
        <v>72</v>
      </c>
      <c r="B73" s="1" t="s">
        <v>72</v>
      </c>
      <c r="C73" s="1">
        <f>700.00</f>
        <v>700</v>
      </c>
    </row>
    <row r="74" spans="1:3">
      <c r="A74" s="1" t="s">
        <v>73</v>
      </c>
      <c r="B74" s="1" t="s">
        <v>73</v>
      </c>
      <c r="C74" s="1">
        <f>700.00</f>
        <v>700</v>
      </c>
    </row>
    <row r="75" spans="1:3">
      <c r="A75" s="1" t="s">
        <v>74</v>
      </c>
      <c r="B75" s="1" t="s">
        <v>74</v>
      </c>
      <c r="C75" s="1">
        <f>100.00</f>
        <v>100</v>
      </c>
    </row>
    <row r="76" spans="1:3">
      <c r="A76" s="1" t="s">
        <v>75</v>
      </c>
      <c r="B76" s="1" t="s">
        <v>75</v>
      </c>
      <c r="C76" s="1">
        <f>1750.00</f>
        <v>1750</v>
      </c>
    </row>
    <row r="77" spans="1:3">
      <c r="A77" s="1" t="s">
        <v>76</v>
      </c>
      <c r="B77" s="1" t="s">
        <v>76</v>
      </c>
      <c r="C77" s="1">
        <f>3650.00</f>
        <v>3650</v>
      </c>
    </row>
    <row r="78" spans="1:3">
      <c r="A78" s="1" t="s">
        <v>77</v>
      </c>
      <c r="B78" s="1" t="s">
        <v>77</v>
      </c>
      <c r="C78" s="1">
        <f>6900.00</f>
        <v>6900</v>
      </c>
    </row>
    <row r="79" spans="1:3">
      <c r="A79" s="1" t="s">
        <v>78</v>
      </c>
      <c r="B79" s="1" t="s">
        <v>78</v>
      </c>
      <c r="C79" s="1">
        <f>1500.00</f>
        <v>1500</v>
      </c>
    </row>
    <row r="80" spans="1:3">
      <c r="A80" s="1" t="s">
        <v>79</v>
      </c>
      <c r="B80" s="1" t="s">
        <v>79</v>
      </c>
      <c r="C80" s="1">
        <f>200.00</f>
        <v>200</v>
      </c>
    </row>
    <row r="81" spans="1:3">
      <c r="A81" s="1" t="s">
        <v>80</v>
      </c>
      <c r="B81" s="1" t="s">
        <v>80</v>
      </c>
      <c r="C81" s="1">
        <f>5000.00</f>
        <v>5000</v>
      </c>
    </row>
    <row r="82" spans="1:3">
      <c r="A82" s="1" t="s">
        <v>81</v>
      </c>
      <c r="B82" s="1" t="s">
        <v>81</v>
      </c>
      <c r="C82" s="1">
        <f>2000.00</f>
        <v>2000</v>
      </c>
    </row>
    <row r="83" spans="1:3">
      <c r="A83" s="1" t="s">
        <v>82</v>
      </c>
      <c r="B83" s="1" t="s">
        <v>82</v>
      </c>
      <c r="C83" s="1">
        <f>1420.00</f>
        <v>1420</v>
      </c>
    </row>
    <row r="84" spans="1:3">
      <c r="A84" s="1" t="s">
        <v>83</v>
      </c>
      <c r="B84" s="1" t="s">
        <v>83</v>
      </c>
      <c r="C84" s="1" t="s">
        <v>40</v>
      </c>
    </row>
    <row r="85" spans="1:3">
      <c r="A85" s="1" t="s">
        <v>84</v>
      </c>
      <c r="B85" s="1" t="s">
        <v>84</v>
      </c>
      <c r="C85" s="1" t="s">
        <v>40</v>
      </c>
    </row>
    <row r="86" spans="1:3">
      <c r="A86" s="1" t="s">
        <v>85</v>
      </c>
      <c r="B86" s="1" t="s">
        <v>85</v>
      </c>
      <c r="C86" s="1">
        <f>4200.00</f>
        <v>4200</v>
      </c>
    </row>
    <row r="87" spans="1:3">
      <c r="A87" s="1" t="s">
        <v>86</v>
      </c>
      <c r="B87" s="1" t="s">
        <v>86</v>
      </c>
      <c r="C87" s="1">
        <f>920.00</f>
        <v>920</v>
      </c>
    </row>
    <row r="88" spans="1:3">
      <c r="A88" s="1" t="s">
        <v>87</v>
      </c>
      <c r="B88" s="1" t="s">
        <v>87</v>
      </c>
      <c r="C88" s="1">
        <f>1500.00</f>
        <v>1500</v>
      </c>
    </row>
    <row r="89" spans="1:3">
      <c r="A89" s="1" t="s">
        <v>88</v>
      </c>
      <c r="B89" s="1" t="s">
        <v>88</v>
      </c>
      <c r="C89" s="1">
        <f>4400.00</f>
        <v>4400</v>
      </c>
    </row>
    <row r="90" spans="1:3">
      <c r="A90" s="1" t="s">
        <v>89</v>
      </c>
      <c r="B90" s="1" t="s">
        <v>89</v>
      </c>
      <c r="C90" s="1">
        <f>1000.00</f>
        <v>1000</v>
      </c>
    </row>
    <row r="91" spans="1:3">
      <c r="A91" s="1" t="s">
        <v>90</v>
      </c>
      <c r="B91" s="1" t="s">
        <v>90</v>
      </c>
      <c r="C91" s="1">
        <f>4600.00</f>
        <v>4600</v>
      </c>
    </row>
    <row r="92" spans="1:3">
      <c r="A92" s="1" t="s">
        <v>91</v>
      </c>
      <c r="B92" s="1" t="s">
        <v>91</v>
      </c>
      <c r="C92" s="1">
        <f>5450.00</f>
        <v>5450</v>
      </c>
    </row>
    <row r="93" spans="1:3">
      <c r="A93" s="1" t="s">
        <v>92</v>
      </c>
      <c r="B93" s="1" t="s">
        <v>92</v>
      </c>
      <c r="C93" s="1">
        <f>150.00</f>
        <v>150</v>
      </c>
    </row>
    <row r="94" spans="1:3">
      <c r="A94" s="1" t="s">
        <v>93</v>
      </c>
      <c r="B94" s="1" t="s">
        <v>93</v>
      </c>
      <c r="C94" s="1">
        <f>2000.00</f>
        <v>2000</v>
      </c>
    </row>
    <row r="95" spans="1:3">
      <c r="A95" s="1" t="s">
        <v>94</v>
      </c>
      <c r="B95" s="1" t="s">
        <v>94</v>
      </c>
      <c r="C95" s="1">
        <f>2000.00</f>
        <v>2000</v>
      </c>
    </row>
    <row r="96" spans="1:3">
      <c r="A96" s="1" t="s">
        <v>95</v>
      </c>
      <c r="B96" s="1" t="s">
        <v>95</v>
      </c>
      <c r="C96" s="1">
        <f>100.00</f>
        <v>100</v>
      </c>
    </row>
    <row r="97" spans="1:3">
      <c r="A97" s="1" t="s">
        <v>96</v>
      </c>
      <c r="B97" s="1" t="s">
        <v>96</v>
      </c>
      <c r="C97" s="1">
        <f>20.00</f>
        <v>20</v>
      </c>
    </row>
    <row r="98" spans="1:3">
      <c r="A98" s="1" t="s">
        <v>97</v>
      </c>
      <c r="B98" s="1" t="s">
        <v>97</v>
      </c>
      <c r="C98" s="1">
        <f>2000.00</f>
        <v>2000</v>
      </c>
    </row>
    <row r="99" spans="1:3">
      <c r="A99" s="1" t="s">
        <v>98</v>
      </c>
      <c r="B99" s="1" t="s">
        <v>98</v>
      </c>
      <c r="C99" s="1" t="s">
        <v>40</v>
      </c>
    </row>
    <row r="100" spans="1:3">
      <c r="A100" s="1" t="s">
        <v>99</v>
      </c>
      <c r="B100" s="1" t="s">
        <v>99</v>
      </c>
      <c r="C100" s="1">
        <f>1280.00</f>
        <v>1280</v>
      </c>
    </row>
    <row r="101" spans="1:3">
      <c r="A101" s="1" t="s">
        <v>100</v>
      </c>
      <c r="B101" s="1" t="s">
        <v>100</v>
      </c>
      <c r="C101" s="1" t="s">
        <v>40</v>
      </c>
    </row>
    <row r="102" spans="1:3">
      <c r="A102" s="1" t="s">
        <v>101</v>
      </c>
      <c r="B102" s="1" t="s">
        <v>101</v>
      </c>
      <c r="C102" s="1" t="s">
        <v>40</v>
      </c>
    </row>
    <row r="103" spans="1:3">
      <c r="A103" s="1" t="s">
        <v>102</v>
      </c>
      <c r="B103" s="1" t="s">
        <v>102</v>
      </c>
      <c r="C103" s="1">
        <f>250.00</f>
        <v>250</v>
      </c>
    </row>
    <row r="104" spans="1:3">
      <c r="A104" s="1" t="s">
        <v>103</v>
      </c>
      <c r="B104" s="1" t="s">
        <v>103</v>
      </c>
      <c r="C104" s="1" t="s">
        <v>40</v>
      </c>
    </row>
    <row r="105" spans="1:3">
      <c r="A105" s="3" t="s">
        <v>104</v>
      </c>
      <c r="B105" s="1"/>
      <c r="C105" s="1"/>
    </row>
    <row r="106" spans="1:3">
      <c r="A106" s="1" t="s">
        <v>105</v>
      </c>
      <c r="B106" s="1" t="s">
        <v>105</v>
      </c>
      <c r="C106" s="1">
        <f>2000.00</f>
        <v>2000</v>
      </c>
    </row>
    <row r="107" spans="1:3">
      <c r="A107" s="1" t="s">
        <v>106</v>
      </c>
      <c r="B107" s="1" t="s">
        <v>106</v>
      </c>
      <c r="C107" s="1">
        <f>350.00</f>
        <v>350</v>
      </c>
    </row>
    <row r="108" spans="1:3">
      <c r="A108" s="1" t="s">
        <v>107</v>
      </c>
      <c r="B108" s="1" t="s">
        <v>107</v>
      </c>
      <c r="C108" s="1">
        <f>360.00</f>
        <v>360</v>
      </c>
    </row>
    <row r="109" spans="1:3">
      <c r="A109" s="1" t="s">
        <v>108</v>
      </c>
      <c r="B109" s="1" t="s">
        <v>108</v>
      </c>
      <c r="C109" s="1">
        <f>350.00</f>
        <v>350</v>
      </c>
    </row>
    <row r="110" spans="1:3">
      <c r="A110" s="1" t="s">
        <v>109</v>
      </c>
      <c r="B110" s="1" t="s">
        <v>109</v>
      </c>
      <c r="C110" s="1">
        <f>580.00</f>
        <v>580</v>
      </c>
    </row>
    <row r="111" spans="1:3">
      <c r="A111" s="1" t="s">
        <v>110</v>
      </c>
      <c r="B111" s="1" t="s">
        <v>110</v>
      </c>
      <c r="C111" s="1">
        <f>580.00</f>
        <v>580</v>
      </c>
    </row>
    <row r="112" spans="1:3">
      <c r="A112" s="1" t="s">
        <v>111</v>
      </c>
      <c r="B112" s="1" t="s">
        <v>111</v>
      </c>
      <c r="C112" s="1">
        <f>4990.00</f>
        <v>4990</v>
      </c>
    </row>
    <row r="113" spans="1:3">
      <c r="A113" s="1" t="s">
        <v>112</v>
      </c>
      <c r="B113" s="1" t="s">
        <v>112</v>
      </c>
      <c r="C113" s="1">
        <f>650.00</f>
        <v>650</v>
      </c>
    </row>
    <row r="114" spans="1:3">
      <c r="A114" s="1" t="s">
        <v>113</v>
      </c>
      <c r="B114" s="1" t="s">
        <v>113</v>
      </c>
      <c r="C114" s="1">
        <f>5880.00</f>
        <v>5880</v>
      </c>
    </row>
    <row r="115" spans="1:3">
      <c r="A115" s="1" t="s">
        <v>114</v>
      </c>
      <c r="B115" s="1" t="s">
        <v>114</v>
      </c>
      <c r="C115" s="1">
        <f>7200.00</f>
        <v>7200</v>
      </c>
    </row>
    <row r="116" spans="1:3">
      <c r="A116" s="1" t="s">
        <v>115</v>
      </c>
      <c r="B116" s="1" t="s">
        <v>115</v>
      </c>
      <c r="C116" s="1">
        <f>320.00</f>
        <v>320</v>
      </c>
    </row>
    <row r="117" spans="1:3">
      <c r="A117" s="1" t="s">
        <v>116</v>
      </c>
      <c r="B117" s="1" t="s">
        <v>116</v>
      </c>
      <c r="C117" s="1">
        <f>1541.00</f>
        <v>1541</v>
      </c>
    </row>
    <row r="118" spans="1:3">
      <c r="A118" s="1" t="s">
        <v>117</v>
      </c>
      <c r="B118" s="1" t="s">
        <v>117</v>
      </c>
      <c r="C118" s="1">
        <f>3700.00</f>
        <v>3700</v>
      </c>
    </row>
    <row r="119" spans="1:3">
      <c r="A119" s="1" t="s">
        <v>118</v>
      </c>
      <c r="B119" s="1" t="s">
        <v>118</v>
      </c>
      <c r="C119" s="1">
        <f>1560.00</f>
        <v>1560</v>
      </c>
    </row>
    <row r="120" spans="1:3">
      <c r="A120" s="1" t="s">
        <v>119</v>
      </c>
      <c r="B120" s="1" t="s">
        <v>119</v>
      </c>
      <c r="C120" s="1">
        <f>1800.00</f>
        <v>1800</v>
      </c>
    </row>
    <row r="121" spans="1:3">
      <c r="A121" s="1" t="s">
        <v>120</v>
      </c>
      <c r="B121" s="1" t="s">
        <v>120</v>
      </c>
      <c r="C121" s="1">
        <f>420.00</f>
        <v>420</v>
      </c>
    </row>
    <row r="122" spans="1:3">
      <c r="A122" s="1" t="s">
        <v>121</v>
      </c>
      <c r="B122" s="1" t="s">
        <v>121</v>
      </c>
      <c r="C122" s="1" t="s">
        <v>40</v>
      </c>
    </row>
    <row r="123" spans="1:3">
      <c r="A123" s="1" t="s">
        <v>122</v>
      </c>
      <c r="B123" s="1" t="s">
        <v>122</v>
      </c>
      <c r="C123" s="1">
        <f>2830.00</f>
        <v>2830</v>
      </c>
    </row>
    <row r="124" spans="1:3">
      <c r="A124" s="1" t="s">
        <v>123</v>
      </c>
      <c r="B124" s="1" t="s">
        <v>123</v>
      </c>
      <c r="C124" s="1" t="s">
        <v>40</v>
      </c>
    </row>
    <row r="125" spans="1:3">
      <c r="A125" s="1" t="s">
        <v>124</v>
      </c>
      <c r="B125" s="1" t="s">
        <v>124</v>
      </c>
      <c r="C125" s="1">
        <f>3600.00</f>
        <v>3600</v>
      </c>
    </row>
    <row r="126" spans="1:3">
      <c r="A126" s="1" t="s">
        <v>125</v>
      </c>
      <c r="B126" s="1" t="s">
        <v>125</v>
      </c>
      <c r="C126" s="1">
        <f>900.00</f>
        <v>900</v>
      </c>
    </row>
    <row r="127" spans="1:3">
      <c r="A127" s="3" t="s">
        <v>126</v>
      </c>
      <c r="B127" s="1"/>
      <c r="C127" s="1"/>
    </row>
    <row r="128" spans="1:3">
      <c r="A128" s="1" t="s">
        <v>127</v>
      </c>
      <c r="B128" s="1" t="s">
        <v>127</v>
      </c>
      <c r="C128" s="1">
        <f>200.00</f>
        <v>200</v>
      </c>
    </row>
    <row r="129" spans="1:3">
      <c r="A129" s="3" t="s">
        <v>128</v>
      </c>
      <c r="B129" s="1"/>
      <c r="C129" s="1"/>
    </row>
    <row r="130" spans="1:3">
      <c r="A130" s="1" t="s">
        <v>129</v>
      </c>
      <c r="B130" s="1" t="s">
        <v>129</v>
      </c>
      <c r="C130" s="1">
        <f>3502.00</f>
        <v>3502</v>
      </c>
    </row>
    <row r="131" spans="1:3">
      <c r="A131" s="1" t="s">
        <v>130</v>
      </c>
      <c r="B131" s="1" t="s">
        <v>130</v>
      </c>
      <c r="C131" s="1">
        <f>1800.00</f>
        <v>1800</v>
      </c>
    </row>
    <row r="132" spans="1:3">
      <c r="A132" s="1" t="s">
        <v>131</v>
      </c>
      <c r="B132" s="1" t="s">
        <v>131</v>
      </c>
      <c r="C132" s="1">
        <f>2500.00</f>
        <v>2500</v>
      </c>
    </row>
    <row r="133" spans="1:3">
      <c r="A133" s="1" t="s">
        <v>132</v>
      </c>
      <c r="B133" s="1" t="s">
        <v>132</v>
      </c>
      <c r="C133" s="1">
        <f>260.00</f>
        <v>260</v>
      </c>
    </row>
    <row r="134" spans="1:3">
      <c r="A134" s="1" t="s">
        <v>133</v>
      </c>
      <c r="B134" s="1" t="s">
        <v>133</v>
      </c>
      <c r="C134" s="1">
        <f>2100.00</f>
        <v>2100</v>
      </c>
    </row>
    <row r="135" spans="1:3">
      <c r="A135" s="1" t="s">
        <v>134</v>
      </c>
      <c r="B135" s="1" t="s">
        <v>134</v>
      </c>
      <c r="C135" s="1">
        <f>1450.00</f>
        <v>1450</v>
      </c>
    </row>
    <row r="136" spans="1:3">
      <c r="A136" s="1" t="s">
        <v>135</v>
      </c>
      <c r="B136" s="1" t="s">
        <v>135</v>
      </c>
      <c r="C136" s="1">
        <f>3980.00</f>
        <v>3980</v>
      </c>
    </row>
    <row r="137" spans="1:3">
      <c r="A137" s="1" t="s">
        <v>136</v>
      </c>
      <c r="B137" s="1" t="s">
        <v>136</v>
      </c>
      <c r="C137" s="1">
        <f>1220.00</f>
        <v>1220</v>
      </c>
    </row>
    <row r="138" spans="1:3">
      <c r="A138" s="1" t="s">
        <v>137</v>
      </c>
      <c r="B138" s="1" t="s">
        <v>137</v>
      </c>
      <c r="C138" s="1">
        <f>3800.00</f>
        <v>3800</v>
      </c>
    </row>
    <row r="139" spans="1:3">
      <c r="A139" s="1" t="s">
        <v>138</v>
      </c>
      <c r="B139" s="1" t="s">
        <v>138</v>
      </c>
      <c r="C139" s="1">
        <f>2600.00</f>
        <v>2600</v>
      </c>
    </row>
    <row r="140" spans="1:3">
      <c r="A140" s="1" t="s">
        <v>139</v>
      </c>
      <c r="B140" s="1" t="s">
        <v>139</v>
      </c>
      <c r="C140" s="1">
        <f>3700.00</f>
        <v>3700</v>
      </c>
    </row>
    <row r="141" spans="1:3">
      <c r="A141" s="1" t="s">
        <v>140</v>
      </c>
      <c r="B141" s="1" t="s">
        <v>140</v>
      </c>
      <c r="C141" s="1">
        <f>4600.00</f>
        <v>4600</v>
      </c>
    </row>
    <row r="142" spans="1:3">
      <c r="A142" s="1" t="s">
        <v>141</v>
      </c>
      <c r="B142" s="1" t="s">
        <v>141</v>
      </c>
      <c r="C142" s="1">
        <f>960.00</f>
        <v>960</v>
      </c>
    </row>
    <row r="143" spans="1:3">
      <c r="A143" s="1" t="s">
        <v>142</v>
      </c>
      <c r="B143" s="1" t="s">
        <v>142</v>
      </c>
      <c r="C143" s="1">
        <f>2000.00</f>
        <v>2000</v>
      </c>
    </row>
    <row r="144" spans="1:3">
      <c r="A144" s="1" t="s">
        <v>143</v>
      </c>
      <c r="B144" s="1" t="s">
        <v>143</v>
      </c>
      <c r="C144" s="1">
        <f>4910.00</f>
        <v>4910</v>
      </c>
    </row>
    <row r="145" spans="1:3">
      <c r="A145" s="1" t="s">
        <v>144</v>
      </c>
      <c r="B145" s="1" t="s">
        <v>144</v>
      </c>
      <c r="C145" s="1" t="s">
        <v>40</v>
      </c>
    </row>
    <row r="146" spans="1:3">
      <c r="A146" s="1" t="s">
        <v>145</v>
      </c>
      <c r="B146" s="1" t="s">
        <v>145</v>
      </c>
      <c r="C146" s="1" t="s">
        <v>40</v>
      </c>
    </row>
    <row r="147" spans="1:3">
      <c r="A147" s="1" t="s">
        <v>146</v>
      </c>
      <c r="B147" s="1" t="s">
        <v>146</v>
      </c>
      <c r="C147" s="1">
        <f>3790.00</f>
        <v>3790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  <mergeCell ref="A105:C105"/>
    <mergeCell ref="A127:C127"/>
    <mergeCell ref="A129:C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2024-03-29T02:19:58+03:00</dcterms:created>
  <dcterms:modified xsi:type="dcterms:W3CDTF">2024-03-29T02:19:58+03:00</dcterms:modified>
  <dc:title>Untitled Spreadsheet</dc:title>
  <dc:description/>
  <dc:subject/>
  <cp:keywords/>
  <cp:category/>
</cp:coreProperties>
</file>